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240" windowHeight="11235" activeTab="5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<sst xmlns="http://schemas.openxmlformats.org/spreadsheetml/2006/main" count="849" uniqueCount="362">
  <si>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</si>
  <si>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</si>
  <si>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</si>
  <si>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</si>
  <si>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</si>
  <si>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</si>
  <si>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</si>
  <si>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</si>
  <si>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</si>
  <si>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</si>
  <si>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</si>
  <si>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Огурцы</t>
  </si>
  <si>
    <t>огурцы укладывают в ящики плотными рядами вровень с краями тары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</si>
  <si>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</si>
  <si>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</si>
  <si>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</si>
  <si>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</si>
  <si>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</si>
  <si>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</si>
  <si>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</si>
  <si>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</si>
  <si>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</si>
  <si>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</si>
  <si>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</si>
  <si>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</si>
  <si>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</si>
  <si>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</si>
  <si>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</si>
  <si>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</si>
  <si>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</si>
  <si>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Свекла столовая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</si>
  <si>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</si>
  <si>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</si>
  <si>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</si>
  <si>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</si>
  <si>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</si>
  <si>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</si>
  <si>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</si>
  <si>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</si>
  <si>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</si>
  <si>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</si>
  <si>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</si>
  <si>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</si>
  <si>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</si>
  <si>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</si>
  <si>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</si>
  <si>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</si>
  <si>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</si>
  <si>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</si>
  <si>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</si>
  <si>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</si>
  <si>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</si>
  <si>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</si>
  <si>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</si>
  <si>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</si>
  <si>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</si>
  <si>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</si>
  <si>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</si>
  <si>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</si>
  <si>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</si>
  <si>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</si>
  <si>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</si>
  <si>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</si>
  <si>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</si>
  <si>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</si>
  <si>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</si>
  <si>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</si>
  <si>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</si>
  <si>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</si>
  <si>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</si>
  <si>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</si>
  <si>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</si>
  <si>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</si>
  <si>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</si>
  <si>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</si>
  <si>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</si>
  <si>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</si>
  <si>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</si>
  <si>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</si>
  <si>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</si>
  <si>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</si>
  <si>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</si>
  <si>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</si>
  <si>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</si>
  <si>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</si>
  <si>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</si>
  <si>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</si>
  <si>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</si>
  <si>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</si>
  <si>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>пачки или пакеты из полимерных материалов до 1 кг</t>
  </si>
  <si>
    <t>упаковка до 1 кг</t>
  </si>
  <si>
    <t xml:space="preserve">пачка массой до 1 кг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</si>
  <si>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</si>
  <si>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</si>
  <si>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</si>
  <si>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</si>
  <si>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</si>
  <si>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</si>
  <si>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</si>
  <si>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</si>
  <si>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</si>
  <si>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</si>
  <si>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</si>
  <si>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</si>
  <si>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</si>
  <si>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</si>
  <si>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 xml:space="preserve">Яйца куриные в скорлупе свежие </t>
  </si>
  <si>
    <t xml:space="preserve">
Вид молочного сырья:  Нормализованные сливки  
Массовая доля жира:  20 (%)  
</t>
  </si>
  <si>
    <t xml:space="preserve">Консервы овощные кукуруза сахарная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</si>
  <si>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</si>
  <si>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</si>
  <si>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</si>
  <si>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</si>
  <si>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</si>
  <si>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</si>
  <si>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</si>
  <si>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</si>
  <si>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</si>
  <si>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</si>
  <si>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</si>
  <si>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</si>
  <si>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</si>
  <si>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</si>
  <si>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</si>
  <si>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</si>
  <si>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</si>
  <si>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</si>
  <si>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</si>
  <si>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</si>
  <si>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</si>
  <si>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</si>
  <si>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</si>
  <si>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</si>
  <si>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</si>
  <si>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</si>
  <si>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</si>
  <si>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</si>
  <si>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</si>
  <si>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</si>
  <si>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</si>
  <si>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</si>
  <si>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</si>
  <si>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</si>
  <si>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</si>
  <si>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</si>
  <si>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</si>
  <si>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</si>
  <si>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</si>
  <si>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</si>
  <si>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</si>
  <si>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</si>
  <si>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</si>
  <si>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</si>
  <si>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</si>
  <si>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</si>
  <si>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</si>
  <si>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</si>
  <si>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 Вид изделия
  Сушки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</si>
  <si>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</si>
  <si>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</si>
  <si>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</si>
  <si>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</si>
  <si>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</si>
  <si>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</si>
  <si>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</si>
  <si>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Вид крупы   Ядрица быстроразваривающаяся (пропаренная)
Сорт, не ниже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</si>
  <si>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</si>
  <si>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</si>
  <si>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</si>
  <si>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</si>
  <si>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</si>
  <si>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</si>
  <si>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</si>
  <si>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</si>
  <si>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</si>
  <si>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</si>
  <si>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Рыба тресковая мороженая </t>
  </si>
  <si>
    <t xml:space="preserve">Товарный сорт   Первый 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</si>
  <si>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</si>
  <si>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</si>
  <si>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</si>
  <si>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</si>
  <si>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</si>
  <si>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</si>
  <si>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</si>
  <si>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</si>
  <si>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</si>
  <si>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</si>
  <si>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Вид продукта по технологии производства
Заварные
Вид продукта по рецептуре
Глазированные </t>
  </si>
  <si>
    <t xml:space="preserve">Вид мяса по способу обработки
Бескостное
Вид мяса по способу разделки
Отруб  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</si>
  <si>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</si>
  <si>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</si>
  <si>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</si>
  <si>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</si>
  <si>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</si>
  <si>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</si>
  <si>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</si>
  <si>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</si>
  <si>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</si>
  <si>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</si>
  <si>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</si>
  <si>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</si>
  <si>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</si>
  <si>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</si>
  <si>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</si>
  <si>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</si>
  <si>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</si>
  <si>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</si>
  <si>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</si>
  <si>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</si>
  <si>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</si>
  <si>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</si>
  <si>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</si>
  <si>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</si>
  <si>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</si>
  <si>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</si>
  <si>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</si>
  <si>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</si>
  <si>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</si>
  <si>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</si>
  <si>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</si>
  <si>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r>
      <t xml:space="preserve">Вид продукта по рецептуре Неглазированное
Вид печенья </t>
    </r>
    <r>
      <rPr>
        <b/>
        <sz val="11"/>
        <rFont val="Times New Roman"/>
        <family val="1"/>
      </rPr>
      <t>Овсяное</t>
    </r>
    <r>
      <rPr>
        <sz val="11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</si>
  <si>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</si>
  <si>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</si>
  <si>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Потребительская упаковка. Вес до 10 кг </t>
  </si>
  <si>
    <t xml:space="preserve">Сорт   Высший 
</t>
  </si>
  <si>
    <t>Карамель</t>
  </si>
  <si>
    <t xml:space="preserve">Вид карамели С начинкой </t>
  </si>
  <si>
    <t xml:space="preserve">картонные коробки 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</si>
  <si>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 xml:space="preserve">Высший </t>
    </r>
    <r>
      <rPr>
        <sz val="12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</si>
  <si>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2"/>
        <rFont val="Times New Roman"/>
        <family val="1"/>
      </rPr>
      <t>Высший</t>
    </r>
    <r>
      <rPr>
        <sz val="12"/>
        <rFont val="Times New Roman"/>
        <family val="1"/>
      </rPr>
      <t xml:space="preserve">
</t>
    </r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</si>
  <si>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              
</t>
  </si>
  <si>
    <t xml:space="preserve">Рекомендуемая  НМЦ, руб. на 4-й квартал 2021 года </t>
  </si>
  <si>
    <t xml:space="preserve">Вид сырья   Пшеничная мука
Вид изделия*  Батон нарезной Изделие нарезанное  Да  
</t>
  </si>
  <si>
    <t xml:space="preserve">Вид сырья   Пшеничная мука
Вид изделия*  Батон нарезной Изделие нарезанное  Нет 
</t>
  </si>
  <si>
    <r>
      <rPr>
        <b/>
        <sz val="11"/>
        <rFont val="Times New Roman"/>
        <family val="1"/>
      </rPr>
      <t xml:space="preserve">Полужесткая упаковка из листовых или комбинированных материалов. </t>
    </r>
    <r>
      <rPr>
        <sz val="11"/>
        <rFont val="Times New Roman"/>
        <family val="1"/>
      </rPr>
      <t>Фасовка до 1л</t>
    </r>
  </si>
  <si>
    <r>
      <t xml:space="preserve">Мягкая или жесткая упаковка.
</t>
    </r>
    <r>
      <rPr>
        <sz val="10"/>
        <color indexed="10"/>
        <rFont val="Times New Roman"/>
        <family val="1"/>
      </rPr>
      <t>Фасовка до 1кг</t>
    </r>
    <r>
      <rPr>
        <sz val="10"/>
        <rFont val="Times New Roman"/>
        <family val="1"/>
      </rPr>
      <t xml:space="preserve">
</t>
    </r>
  </si>
  <si>
    <r>
      <t xml:space="preserve">Вид В тесте  Наименование </t>
    </r>
    <r>
      <rPr>
        <b/>
        <sz val="10"/>
        <rFont val="Times New Roman"/>
        <family val="1"/>
      </rPr>
      <t>Пельмени</t>
    </r>
    <r>
      <rPr>
        <sz val="10"/>
        <rFont val="Times New Roman"/>
        <family val="1"/>
      </rPr>
      <t xml:space="preserve"> Группа мясосодержащие Категория Б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</si>
  <si>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 xml:space="preserve">Вид мяса по способу разделки Тушка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</si>
  <si>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>Вид мяса по способу разделки Филе</t>
    </r>
  </si>
  <si>
    <r>
      <t xml:space="preserve">Вид молока   Коровье
Вид молока по способу обработки
</t>
    </r>
    <r>
      <rPr>
        <b/>
        <sz val="11"/>
        <rFont val="Times New Roman"/>
        <family val="1"/>
      </rPr>
      <t>Ультрапастеризованное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≤ 3.2
Массовая доля жира, min,%      ≥ 3.2
</t>
    </r>
  </si>
  <si>
    <r>
      <t xml:space="preserve">Полужесткая упаковка из листовых или комбинированных материалов. </t>
    </r>
    <r>
      <rPr>
        <sz val="10"/>
        <color indexed="10"/>
        <rFont val="Times New Roman"/>
        <family val="1"/>
      </rPr>
      <t>Фасовка до 1кг</t>
    </r>
  </si>
  <si>
    <t>Полужесткая упаковка из листовых или комбинированных материалов. Фасовка от 0,450 до 0,500 кг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</si>
  <si>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>Экстра</t>
    </r>
    <r>
      <rPr>
        <sz val="12"/>
        <rFont val="Times New Roman"/>
        <family val="1"/>
      </rPr>
      <t xml:space="preserve">
Способ обработки    Шлифованный
</t>
    </r>
  </si>
  <si>
    <t xml:space="preserve">Марка крупы   Т
</t>
  </si>
  <si>
    <t xml:space="preserve">Вид крупы     Мелкая № 4 
</t>
  </si>
  <si>
    <t xml:space="preserve">Кукурузная крупа </t>
  </si>
  <si>
    <t>Номер крупы 5</t>
  </si>
  <si>
    <t xml:space="preserve">стеклянные банки вместимостью  до 1,0 дм3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</si>
  <si>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2"/>
        <rFont val="Times New Roman"/>
        <family val="1"/>
      </rPr>
      <t xml:space="preserve">Томатный </t>
    </r>
    <r>
      <rPr>
        <sz val="12"/>
        <rFont val="Times New Roman"/>
        <family val="1"/>
      </rPr>
      <t xml:space="preserve">
</t>
    </r>
  </si>
  <si>
    <t>Вид сока    Фруктовый
Вид фруктового сока***   Персиковый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</si>
  <si>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Вид сока    Фруктовый
Вид фруктового сока***   Мультифрукт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</si>
  <si>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Кпуста квашенная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</si>
  <si>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</si>
  <si>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</si>
  <si>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 мягкая или полужесткая упаковка, массой до 1 кг  </t>
  </si>
  <si>
    <r>
      <t xml:space="preserve">Вид изделия макаронного   </t>
    </r>
    <r>
      <rPr>
        <b/>
        <sz val="12"/>
        <rFont val="Times New Roman"/>
        <family val="1"/>
      </rPr>
      <t>Лапша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</si>
  <si>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Семга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</si>
  <si>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Форель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</si>
  <si>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 Развес. Упаковочные материалы  обеспечивающие
сохранность и качество  при транспортировании и хранении</t>
  </si>
  <si>
    <t>**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</si>
  <si>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r>
      <t>Тип молочного сырья Нормализованное молоко
Наличие обогащающих компонентов Нет Массовая доля жира</t>
    </r>
    <r>
      <rPr>
        <b/>
        <sz val="11"/>
        <rFont val="Times New Roman"/>
        <family val="1"/>
      </rPr>
      <t xml:space="preserve"> ** 2,5%</t>
    </r>
    <r>
      <rPr>
        <sz val="11"/>
        <rFont val="Times New Roman"/>
        <family val="1"/>
      </rPr>
      <t xml:space="preserve">
</t>
    </r>
  </si>
  <si>
    <t xml:space="preserve"> номер овсяных хлоптев 1  из целой овсяной крупы 
</t>
  </si>
  <si>
    <t xml:space="preserve">Товарный сорт:  
ВЫСШИЙ
</t>
  </si>
  <si>
    <t>Консервы из свежей кукурузы. Сорт ВЫСШИЙ .  Зерна целые.  Консистенция мягкая, однородная, без чрезмерной плотности.</t>
  </si>
  <si>
    <t>Вид печенья
Сахарное
Вид продукта по рецептуре
Неглазированное
Без начинки</t>
  </si>
  <si>
    <t>Морковь столовая</t>
  </si>
  <si>
    <t>Лук репчатый</t>
  </si>
  <si>
    <t xml:space="preserve">Товарный сорт   Первый
Цвет лука   Желтый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</si>
  <si>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</si>
  <si>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</si>
  <si>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</si>
  <si>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</si>
  <si>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</si>
  <si>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</si>
  <si>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Упаковка: полимерная пленка </t>
  </si>
  <si>
    <r>
      <t xml:space="preserve">Мясо сельскохозяйственной птицы </t>
    </r>
    <r>
      <rPr>
        <b/>
        <sz val="10"/>
        <color indexed="10"/>
        <rFont val="Times New Roman"/>
        <family val="1"/>
      </rPr>
      <t>охлажденное</t>
    </r>
  </si>
  <si>
    <t>Вид мяса по способу разделки
тушка
Наименование мяса птицы
Цыплята- бройлеры
Сорт Первый</t>
  </si>
  <si>
    <t xml:space="preserve">Изделия колбасные вареные, в том числе фаршированные мясные </t>
  </si>
  <si>
    <t xml:space="preserve">
Вид изделия колбасного вареного:  Колбаса (колбаска)  
Категория:  Б  
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</si>
  <si>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</si>
  <si>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</si>
  <si>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</si>
  <si>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</si>
  <si>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</si>
  <si>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</si>
  <si>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Вид молока     Коровье
Вид молока по способу обработки
</t>
    </r>
    <r>
      <rPr>
        <b/>
        <sz val="11"/>
        <rFont val="Times New Roman"/>
        <family val="1"/>
      </rPr>
      <t>Стерилизованное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   ≤ 3.2
Массовая доля жира, min,%       ≥ 3.2
</t>
    </r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</si>
  <si>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</si>
  <si>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Развес.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</si>
  <si>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</si>
  <si>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 Развес.</t>
  </si>
  <si>
    <t>Сыры полутвердые</t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</si>
  <si>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1"/>
        <rFont val="Times New Roman"/>
        <family val="1"/>
      </rPr>
      <t xml:space="preserve">  Российский</t>
    </r>
    <r>
      <rPr>
        <sz val="11"/>
        <rFont val="Times New Roman"/>
        <family val="1"/>
      </rPr>
      <t xml:space="preserve"> 
</t>
    </r>
  </si>
  <si>
    <t xml:space="preserve">Вид   Цельнозерновой
Пропаренный    Да
Сорт, не ниже    Первый
Способ обработки    Шлифованный
</t>
  </si>
  <si>
    <t xml:space="preserve">Сорт   Первый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</si>
  <si>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</si>
  <si>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</si>
  <si>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</si>
  <si>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</si>
  <si>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</si>
  <si>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</si>
  <si>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</si>
  <si>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r>
      <t xml:space="preserve">Вид изделия макаронного   </t>
    </r>
    <r>
      <rPr>
        <b/>
        <sz val="12"/>
        <rFont val="Times New Roman"/>
        <family val="1"/>
      </rPr>
      <t>Вермишель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</si>
  <si>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</si>
  <si>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</si>
  <si>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</si>
  <si>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</si>
  <si>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</si>
  <si>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</si>
  <si>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</si>
  <si>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r>
      <t xml:space="preserve">Вид субпродукта
</t>
    </r>
    <r>
      <rPr>
        <b/>
        <sz val="10"/>
        <color indexed="10"/>
        <rFont val="Times New Roman"/>
        <family val="1"/>
      </rPr>
      <t>печень</t>
    </r>
    <r>
      <rPr>
        <sz val="10"/>
        <rFont val="Times New Roman"/>
        <family val="1"/>
      </rPr>
      <t xml:space="preserve">
Субпродукт в блоках
да
</t>
    </r>
  </si>
  <si>
    <t xml:space="preserve">Рекомендуемая  НМЦ, руб. на 1-й квартал 2022 года </t>
  </si>
  <si>
    <t>Рекомендуемая  НМЦ, руб. на 1-й квартал 2022 года</t>
  </si>
  <si>
    <t xml:space="preserve">Рекомендуемая  НМЦ, руб. на 1-й квартал 2022 года  </t>
  </si>
  <si>
    <t xml:space="preserve">Рекомендуемая  НМЦ, руб. на 1-й квартал 2022 годаа </t>
  </si>
  <si>
    <r>
      <t xml:space="preserve">Вид мяса по способу обработки
Бескостное
Вид мяса по способу разделки
Отруб     Категория * Первая   </t>
    </r>
    <r>
      <rPr>
        <b/>
        <sz val="10"/>
        <color indexed="10"/>
        <rFont val="Times New Roman"/>
        <family val="1"/>
      </rPr>
      <t xml:space="preserve"> Лопаточная часть</t>
    </r>
    <r>
      <rPr>
        <sz val="10"/>
        <rFont val="Times New Roman"/>
        <family val="1"/>
      </rPr>
      <t xml:space="preserve"> * Наличие</t>
    </r>
  </si>
  <si>
    <r>
      <t xml:space="preserve"> Вид мяса по способу разделки   </t>
    </r>
    <r>
      <rPr>
        <sz val="10"/>
        <color indexed="10"/>
        <rFont val="Times New Roman"/>
        <family val="1"/>
      </rPr>
      <t>тушка</t>
    </r>
    <r>
      <rPr>
        <sz val="10"/>
        <rFont val="Times New Roman"/>
        <family val="1"/>
      </rPr>
      <t xml:space="preserve">
Для детского питания   Нет 
Наименование мяса птицы  Цыплята- бройлеры
Сорт    Первый  </t>
    </r>
  </si>
  <si>
    <r>
      <t xml:space="preserve"> Вид мяса по способу разделки     </t>
    </r>
    <r>
      <rPr>
        <sz val="10"/>
        <color indexed="10"/>
        <rFont val="Times New Roman"/>
        <family val="1"/>
      </rPr>
      <t>Окорочок</t>
    </r>
    <r>
      <rPr>
        <sz val="10"/>
        <rFont val="Times New Roman"/>
        <family val="1"/>
      </rPr>
      <t xml:space="preserve">
Для детского питания  Нет 
Наименование мяса птицы  Цыплята- бройлеры 
Сорт   Первый   
</t>
    </r>
  </si>
  <si>
    <r>
      <t xml:space="preserve"> Вид мяса по способу разделки    </t>
    </r>
    <r>
      <rPr>
        <sz val="10"/>
        <color indexed="10"/>
        <rFont val="Times New Roman"/>
        <family val="1"/>
      </rPr>
      <t xml:space="preserve">Грудка  </t>
    </r>
    <r>
      <rPr>
        <sz val="10"/>
        <rFont val="Times New Roman"/>
        <family val="1"/>
      </rPr>
      <t xml:space="preserve">
  Для детского питания  Нет 
Наименование мяса птицы  Цыплята- бройлеры 
Сорт  Первый  
</t>
    </r>
  </si>
  <si>
    <r>
      <t xml:space="preserve">Вид мяса по способу разделки
</t>
    </r>
    <r>
      <rPr>
        <sz val="10"/>
        <color indexed="10"/>
        <rFont val="Times New Roman"/>
        <family val="1"/>
      </rPr>
      <t>голень</t>
    </r>
    <r>
      <rPr>
        <sz val="10"/>
        <rFont val="Times New Roman"/>
        <family val="1"/>
      </rPr>
      <t xml:space="preserve">
Для детского питания Нет
Наименование мяса птицы
Цыплята- бройлеры
Сорт Первый</t>
    </r>
  </si>
  <si>
    <t xml:space="preserve">Предложения по начальным (максимальным) ценам на продовольственные товары  (Изделия хлебобулочные и мучные кондитерские) на 2-й квартал 2022 года </t>
  </si>
  <si>
    <t xml:space="preserve">Рекомендуемая  НМЦ, руб. на 2-й квартал 2022 года </t>
  </si>
  <si>
    <t xml:space="preserve">Предложения по начальным (максимальным) ценам на продовольственные товары (овощи) на 2-й квартал 2022 года </t>
  </si>
  <si>
    <t>Рекомендуемая  НМЦ, руб. на 2-й квартал 2022 года</t>
  </si>
  <si>
    <t xml:space="preserve">Предложения по начальным (максимальным) ценам на продовольственные товары (мясо (говядина) и  субпродукты) на 2-й квартал 2022 года </t>
  </si>
  <si>
    <t xml:space="preserve">Предложения по начальным (максимальным) ценам на продовольственные товары (мясо кур) на 2-й квартал 2022 года </t>
  </si>
  <si>
    <t xml:space="preserve">Рекомендуемая  НМЦ, руб. на 2-й квартал 2022 года  </t>
  </si>
  <si>
    <t>Предложения по начальным (максимальным) ценам на продовольственные товары (колбасные и тушеные изделия)  на 2-й квартал 2022 года</t>
  </si>
  <si>
    <t>Предложения по начальным (максимальным) ценам на продовольственные товары (молочная продукция) на   2-й квартал 2022 года</t>
  </si>
  <si>
    <t xml:space="preserve">Предложения по начальным (максимальным) ценам на продовольственные товары (прочая продукция) на 2-й квартал 2022 года </t>
  </si>
  <si>
    <t xml:space="preserve">Рекомендуемая  НМЦ, руб. на 2-й квартал 2022 годаа </t>
  </si>
  <si>
    <t xml:space="preserve">Предложения по начальным (максимальным) ценам на продовольственные товары (рыба) на 2-й квартал 2022 года </t>
  </si>
  <si>
    <t>Предложения по начальным (максимальным) ценам на продовольственные товары (фрукты) на 2-й квартал 2022 года</t>
  </si>
  <si>
    <t xml:space="preserve">Поставка продуктов питания (сметана, творог) </t>
  </si>
  <si>
    <t>ЗАО "Хлеб"  вх. б/н от 25.03.2022</t>
  </si>
  <si>
    <t>ОАО "Волжский Пекарь" вх. б/н от 22.03.2022</t>
  </si>
  <si>
    <t xml:space="preserve">ООО "Тверь Агропром" вх. б/н от 29.03.2022 </t>
  </si>
  <si>
    <t>ООО "Максимум" вх. б/н от 31.03.2022</t>
  </si>
  <si>
    <t>ООО "Максимум" вх. б/н от 31.03.2022"</t>
  </si>
  <si>
    <t>АО "Птицефабрика Верхневолжская" вх. б/н от 01.04.2022</t>
  </si>
  <si>
    <t>ООО "Дантон-Птицепром" вх. б/н от 01.04.2022</t>
  </si>
  <si>
    <t>ОАО "Молоко Ржев" вх. б/н от 01.04.2022</t>
  </si>
  <si>
    <t>ООО "ПК Сеньковский" вх. б/н от 01.04.2022</t>
  </si>
  <si>
    <t>ООО "Конаковские колбасы" вх. б/н от 01.04.2022</t>
  </si>
  <si>
    <t>online.metro-cc.ru</t>
  </si>
  <si>
    <t>online.globus.ru</t>
  </si>
  <si>
    <t>tver.price.ru</t>
  </si>
  <si>
    <t xml:space="preserve">tver.price.ru 
</t>
  </si>
  <si>
    <t xml:space="preserve">tver.price.ru </t>
  </si>
  <si>
    <t>Данные статистической отчетности на март 2022</t>
  </si>
  <si>
    <t>ООО "Знатные Хлеба"  вх. б/н от 25.03.2022</t>
  </si>
  <si>
    <t>ООО "УК Кимрский хлебный комбинат" вх. б/н от 29.03.2022</t>
  </si>
  <si>
    <t>ООО "Вышний Волочек  - Айсберг" вх. б/н от 08.04.2022</t>
  </si>
  <si>
    <t xml:space="preserve">ООО "Тверьпродукт" вх. б/н от 25.03.2022 </t>
  </si>
  <si>
    <t xml:space="preserve">ООО "Вышний Волочек  - Айсберг" вх. б/н от 08.04.2022 </t>
  </si>
  <si>
    <t>ООО "СПК Улинский"  вх. б/н от 29.03.2022</t>
  </si>
  <si>
    <t xml:space="preserve">ООО "Удача" вх. б/н от 08.04.2022 </t>
  </si>
  <si>
    <t>ООО "Престиж"вх. б/н от 08.04.2022</t>
  </si>
  <si>
    <t>ЗАО "Калининское" вх. б/н от 08.04.2022</t>
  </si>
  <si>
    <t xml:space="preserve">ООО "Вышний Волочек  - Айсберг" вх. б/н от 08.04.2022" </t>
  </si>
  <si>
    <t>ООО "Удача" вх. б/н от 08.04.2022</t>
  </si>
  <si>
    <t xml:space="preserve">ЗАО "Калининское" вх. б/н от 08.04.2022"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</si>
</sst>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69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/>
    </xf>
    <xf numFmtId="4" fontId="3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0" fontId="18" fillId="0" borderId="15" xfId="0" applyNumberFormat="1" applyFont="1" applyFill="1" applyBorder="1" applyAlignment="1">
      <alignment horizontal="center" vertical="center" wrapText="1"/>
    </xf>
    <xf numFmtId="4" fontId="18" fillId="9" borderId="15" xfId="0" applyNumberFormat="1" applyFont="1" applyFill="1" applyBorder="1" applyAlignment="1">
      <alignment horizontal="center" vertical="center" wrapText="1"/>
    </xf>
    <xf numFmtId="4" fontId="18" fillId="11" borderId="15" xfId="0" applyNumberFormat="1" applyFont="1" applyFill="1" applyBorder="1" applyAlignment="1">
      <alignment horizontal="center"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" fontId="18" fillId="33" borderId="12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top" wrapText="1"/>
    </xf>
    <xf numFmtId="4" fontId="18" fillId="33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12" fillId="12" borderId="10" xfId="43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center" vertical="center" wrapText="1"/>
    </xf>
    <xf numFmtId="4" fontId="18" fillId="35" borderId="16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71" fillId="34" borderId="13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33" borderId="0" xfId="0" applyFont="1" applyFill="1" applyAlignment="1">
      <alignment/>
    </xf>
    <xf numFmtId="0" fontId="18" fillId="33" borderId="0" xfId="0" applyFont="1" applyFill="1" applyAlignment="1">
      <alignment vertical="top"/>
    </xf>
    <xf numFmtId="0" fontId="20" fillId="33" borderId="0" xfId="0" applyFont="1" applyFill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4" fontId="18" fillId="34" borderId="18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2" fillId="12" borderId="15" xfId="0" applyFont="1" applyFill="1" applyBorder="1" applyAlignment="1">
      <alignment horizontal="center" vertical="center" wrapText="1"/>
    </xf>
    <xf numFmtId="0" fontId="73" fillId="12" borderId="1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73" fillId="12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2" fillId="12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11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36" borderId="15" xfId="43" applyFont="1" applyFill="1" applyBorder="1" applyAlignment="1">
      <alignment horizontal="center" vertical="center" wrapText="1"/>
    </xf>
    <xf numFmtId="0" fontId="2" fillId="36" borderId="12" xfId="43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74" fillId="12" borderId="1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17" fillId="0" borderId="17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75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0" fillId="12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PageLayoutView="0" workbookViewId="0" topLeftCell="A26">
      <selection activeCell="L15" sqref="L15:L16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7" width="13.421875" style="4" customWidth="1"/>
    <col min="8" max="9" width="12.28125" style="4" customWidth="1"/>
    <col min="10" max="10" width="14.28125" style="4" customWidth="1"/>
    <col min="11" max="12" width="14.57421875" style="4" customWidth="1"/>
    <col min="13" max="14" width="12.7109375" style="4" customWidth="1"/>
    <col min="15" max="15" width="13.28125" style="4" customWidth="1"/>
    <col min="16" max="16" width="22.00390625" style="4" customWidth="1"/>
    <col min="17" max="17" width="16.28125" style="4" customWidth="1"/>
    <col min="18" max="18" width="20.00390625" style="4" customWidth="1"/>
    <col min="19" max="19" width="21.00390625" style="3" customWidth="1"/>
    <col min="20" max="16384" width="9.140625" style="3" customWidth="1"/>
  </cols>
  <sheetData>
    <row r="1" spans="14:19" ht="15" customHeight="1">
      <c r="N1" s="337" t="s">
        <v>57</v>
      </c>
      <c r="O1" s="337"/>
      <c r="P1" s="337"/>
      <c r="Q1" s="3"/>
      <c r="R1" s="256"/>
      <c r="S1" s="260"/>
    </row>
    <row r="2" spans="18:19" ht="15" customHeight="1">
      <c r="R2" s="256"/>
      <c r="S2" s="261"/>
    </row>
    <row r="3" spans="1:19" ht="39.75" customHeight="1">
      <c r="A3" s="339" t="s">
        <v>320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16"/>
      <c r="R3" s="256"/>
      <c r="S3" s="262"/>
    </row>
    <row r="4" spans="1:19" ht="1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56"/>
      <c r="S4" s="263"/>
    </row>
    <row r="5" spans="1:19" s="28" customFormat="1" ht="25.5" customHeight="1">
      <c r="A5" s="321" t="s">
        <v>44</v>
      </c>
      <c r="B5" s="321" t="s">
        <v>27</v>
      </c>
      <c r="C5" s="321" t="s">
        <v>43</v>
      </c>
      <c r="D5" s="321" t="s">
        <v>15</v>
      </c>
      <c r="E5" s="321" t="s">
        <v>56</v>
      </c>
      <c r="F5" s="321"/>
      <c r="G5" s="321"/>
      <c r="H5" s="321"/>
      <c r="I5" s="321"/>
      <c r="J5" s="321"/>
      <c r="K5" s="321"/>
      <c r="L5" s="321"/>
      <c r="M5" s="321"/>
      <c r="N5" s="321" t="s">
        <v>46</v>
      </c>
      <c r="O5" s="321" t="s">
        <v>47</v>
      </c>
      <c r="P5" s="338" t="s">
        <v>206</v>
      </c>
      <c r="Q5" s="317" t="s">
        <v>321</v>
      </c>
      <c r="R5" s="313" t="s">
        <v>232</v>
      </c>
      <c r="S5" s="331" t="s">
        <v>311</v>
      </c>
    </row>
    <row r="6" spans="1:19" s="28" customFormat="1" ht="88.5" customHeight="1">
      <c r="A6" s="321"/>
      <c r="B6" s="321"/>
      <c r="C6" s="321"/>
      <c r="D6" s="321"/>
      <c r="E6" s="321" t="s">
        <v>334</v>
      </c>
      <c r="F6" s="324" t="s">
        <v>351</v>
      </c>
      <c r="G6" s="324" t="s">
        <v>350</v>
      </c>
      <c r="H6" s="321" t="s">
        <v>335</v>
      </c>
      <c r="I6" s="324" t="s">
        <v>349</v>
      </c>
      <c r="J6" s="321"/>
      <c r="K6" s="321"/>
      <c r="L6" s="306"/>
      <c r="M6" s="324"/>
      <c r="N6" s="321"/>
      <c r="O6" s="321"/>
      <c r="P6" s="338"/>
      <c r="Q6" s="317"/>
      <c r="R6" s="314"/>
      <c r="S6" s="332"/>
    </row>
    <row r="7" spans="1:19" s="28" customFormat="1" ht="69" customHeight="1">
      <c r="A7" s="321"/>
      <c r="B7" s="321"/>
      <c r="C7" s="321"/>
      <c r="D7" s="321"/>
      <c r="E7" s="327"/>
      <c r="F7" s="325"/>
      <c r="G7" s="325"/>
      <c r="H7" s="327"/>
      <c r="I7" s="325"/>
      <c r="J7" s="327"/>
      <c r="K7" s="327"/>
      <c r="L7" s="307"/>
      <c r="M7" s="325"/>
      <c r="N7" s="321"/>
      <c r="O7" s="321"/>
      <c r="P7" s="338"/>
      <c r="Q7" s="317"/>
      <c r="R7" s="315"/>
      <c r="S7" s="333"/>
    </row>
    <row r="8" spans="1:19" ht="42.75" customHeight="1">
      <c r="A8" s="323" t="s">
        <v>25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256"/>
      <c r="S8" s="264"/>
    </row>
    <row r="9" spans="1:19" ht="104.25" customHeight="1">
      <c r="A9" s="44" t="s">
        <v>133</v>
      </c>
      <c r="B9" s="44" t="s">
        <v>28</v>
      </c>
      <c r="C9" s="41" t="s">
        <v>219</v>
      </c>
      <c r="D9" s="41" t="s">
        <v>42</v>
      </c>
      <c r="E9" s="130">
        <v>62.77</v>
      </c>
      <c r="F9" s="130">
        <v>51.88</v>
      </c>
      <c r="G9" s="130">
        <v>55.18</v>
      </c>
      <c r="H9" s="130">
        <v>61.6</v>
      </c>
      <c r="I9" s="130">
        <v>52.56</v>
      </c>
      <c r="J9" s="130"/>
      <c r="K9" s="130"/>
      <c r="L9" s="130"/>
      <c r="M9" s="130"/>
      <c r="N9" s="20">
        <f>COUNT(E9:M9)</f>
        <v>5</v>
      </c>
      <c r="O9" s="22">
        <f>STDEVA(E9:M9)/(SUM(E9:M9)/COUNTIF(E9:M9,"&gt;0"))</f>
        <v>0.08955392885126404</v>
      </c>
      <c r="P9" s="58">
        <f>1/N9*(SUM(E9:M9))</f>
        <v>56.798</v>
      </c>
      <c r="Q9" s="56">
        <f>P9</f>
        <v>56.798</v>
      </c>
      <c r="R9" s="230">
        <v>49.49</v>
      </c>
      <c r="S9" s="96">
        <v>51.96</v>
      </c>
    </row>
    <row r="10" spans="1:19" ht="104.25" customHeight="1">
      <c r="A10" s="97" t="s">
        <v>133</v>
      </c>
      <c r="B10" s="98" t="s">
        <v>28</v>
      </c>
      <c r="C10" s="99" t="s">
        <v>220</v>
      </c>
      <c r="D10" s="99" t="s">
        <v>42</v>
      </c>
      <c r="E10" s="130">
        <v>68.08</v>
      </c>
      <c r="F10" s="130">
        <v>79.75</v>
      </c>
      <c r="G10" s="130">
        <v>67.07</v>
      </c>
      <c r="H10" s="130">
        <v>66.6</v>
      </c>
      <c r="I10" s="130">
        <v>52.56</v>
      </c>
      <c r="J10" s="130"/>
      <c r="K10" s="130"/>
      <c r="L10" s="238"/>
      <c r="M10" s="238"/>
      <c r="N10" s="20">
        <f>COUNT(E10:M10)</f>
        <v>5</v>
      </c>
      <c r="O10" s="22">
        <f>STDEVA(E10:M10)/(SUM(E10:M10)/COUNTIF(E10:M10,"&gt;0"))</f>
        <v>0.1443848462523226</v>
      </c>
      <c r="P10" s="58">
        <f>1/N10*(SUM(E10:M10))</f>
        <v>66.812</v>
      </c>
      <c r="Q10" s="56">
        <f>P10</f>
        <v>66.812</v>
      </c>
      <c r="R10" s="257">
        <v>54.44</v>
      </c>
      <c r="S10" s="96">
        <v>56.35</v>
      </c>
    </row>
    <row r="11" spans="1:19" ht="60.75" customHeight="1">
      <c r="A11" s="44" t="s">
        <v>134</v>
      </c>
      <c r="B11" s="44" t="s">
        <v>28</v>
      </c>
      <c r="C11" s="41" t="s">
        <v>234</v>
      </c>
      <c r="D11" s="41" t="s">
        <v>42</v>
      </c>
      <c r="E11" s="130">
        <v>115.63</v>
      </c>
      <c r="F11" s="130">
        <v>87.6</v>
      </c>
      <c r="G11" s="130">
        <v>84.98</v>
      </c>
      <c r="H11" s="130">
        <v>101.45</v>
      </c>
      <c r="I11" s="130">
        <v>86.74</v>
      </c>
      <c r="J11" s="130"/>
      <c r="K11" s="130"/>
      <c r="L11" s="238"/>
      <c r="M11" s="238"/>
      <c r="N11" s="20">
        <f>COUNT(E11:M11)</f>
        <v>5</v>
      </c>
      <c r="O11" s="22">
        <f>STDEVA(E11:M11)/(SUM(E11:M11)/COUNTIF(E11:M11,"&gt;0"))</f>
        <v>0.13786508283626245</v>
      </c>
      <c r="P11" s="58">
        <f>1/N11*(SUM(E11:M11))</f>
        <v>95.28</v>
      </c>
      <c r="Q11" s="56">
        <f>P11</f>
        <v>95.28</v>
      </c>
      <c r="R11" s="257">
        <v>84.49</v>
      </c>
      <c r="S11" s="96">
        <v>85.47</v>
      </c>
    </row>
    <row r="12" spans="1:19" ht="60.75" customHeight="1">
      <c r="A12" s="97" t="s">
        <v>134</v>
      </c>
      <c r="B12" s="98" t="s">
        <v>28</v>
      </c>
      <c r="C12" s="99" t="s">
        <v>233</v>
      </c>
      <c r="D12" s="99" t="s">
        <v>42</v>
      </c>
      <c r="E12" s="130">
        <v>125.32</v>
      </c>
      <c r="F12" s="130">
        <v>100.5</v>
      </c>
      <c r="G12" s="130">
        <v>89.93</v>
      </c>
      <c r="H12" s="130">
        <v>108.6</v>
      </c>
      <c r="I12" s="130">
        <v>86.74</v>
      </c>
      <c r="J12" s="130"/>
      <c r="K12" s="130"/>
      <c r="L12" s="238"/>
      <c r="M12" s="238"/>
      <c r="N12" s="20">
        <f>COUNT(E12:M12)</f>
        <v>5</v>
      </c>
      <c r="O12" s="22">
        <f>STDEVA(E12:M12)/(SUM(E12:M12)/COUNTIF(E12:M12,"&gt;0"))</f>
        <v>0.15218381849665916</v>
      </c>
      <c r="P12" s="58">
        <f>1/N12*(SUM(E12:M12))</f>
        <v>102.21800000000002</v>
      </c>
      <c r="Q12" s="56">
        <f>P12</f>
        <v>102.21800000000002</v>
      </c>
      <c r="R12" s="257">
        <v>88.57</v>
      </c>
      <c r="S12" s="96">
        <v>88.69</v>
      </c>
    </row>
    <row r="13" spans="1:19" s="29" customFormat="1" ht="26.2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92"/>
      <c r="S13" s="265"/>
    </row>
    <row r="14" spans="1:19" ht="21.75" customHeight="1">
      <c r="A14" s="318" t="s">
        <v>44</v>
      </c>
      <c r="B14" s="318" t="s">
        <v>27</v>
      </c>
      <c r="C14" s="318" t="s">
        <v>43</v>
      </c>
      <c r="D14" s="318" t="s">
        <v>15</v>
      </c>
      <c r="E14" s="318" t="s">
        <v>56</v>
      </c>
      <c r="F14" s="318"/>
      <c r="G14" s="318"/>
      <c r="H14" s="318"/>
      <c r="I14" s="318"/>
      <c r="J14" s="318"/>
      <c r="K14" s="318"/>
      <c r="L14" s="318"/>
      <c r="M14" s="318"/>
      <c r="N14" s="318" t="s">
        <v>46</v>
      </c>
      <c r="O14" s="318" t="s">
        <v>47</v>
      </c>
      <c r="P14" s="328" t="s">
        <v>206</v>
      </c>
      <c r="Q14" s="320" t="s">
        <v>312</v>
      </c>
      <c r="R14" s="313" t="s">
        <v>232</v>
      </c>
      <c r="S14" s="334" t="s">
        <v>312</v>
      </c>
    </row>
    <row r="15" spans="1:19" ht="18.75" customHeight="1">
      <c r="A15" s="318"/>
      <c r="B15" s="318"/>
      <c r="C15" s="318"/>
      <c r="D15" s="318"/>
      <c r="E15" s="321" t="s">
        <v>352</v>
      </c>
      <c r="F15" s="324" t="s">
        <v>337</v>
      </c>
      <c r="G15" s="324" t="s">
        <v>334</v>
      </c>
      <c r="H15" s="321" t="s">
        <v>351</v>
      </c>
      <c r="I15" s="324" t="s">
        <v>350</v>
      </c>
      <c r="J15" s="321" t="s">
        <v>335</v>
      </c>
      <c r="K15" s="321" t="s">
        <v>353</v>
      </c>
      <c r="L15" s="324" t="s">
        <v>346</v>
      </c>
      <c r="M15" s="324" t="s">
        <v>349</v>
      </c>
      <c r="N15" s="318"/>
      <c r="O15" s="318"/>
      <c r="P15" s="328"/>
      <c r="Q15" s="320"/>
      <c r="R15" s="314"/>
      <c r="S15" s="335"/>
    </row>
    <row r="16" spans="1:19" ht="141.75" customHeight="1">
      <c r="A16" s="318"/>
      <c r="B16" s="318"/>
      <c r="C16" s="318"/>
      <c r="D16" s="318"/>
      <c r="E16" s="322"/>
      <c r="F16" s="325"/>
      <c r="G16" s="325"/>
      <c r="H16" s="322"/>
      <c r="I16" s="325"/>
      <c r="J16" s="322"/>
      <c r="K16" s="322"/>
      <c r="L16" s="325"/>
      <c r="M16" s="325"/>
      <c r="N16" s="318"/>
      <c r="O16" s="318"/>
      <c r="P16" s="328"/>
      <c r="Q16" s="320"/>
      <c r="R16" s="316"/>
      <c r="S16" s="336"/>
    </row>
    <row r="17" spans="1:19" ht="36.75" customHeight="1">
      <c r="A17" s="330" t="s">
        <v>26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256"/>
      <c r="S17" s="266"/>
    </row>
    <row r="18" spans="1:19" ht="78.75" customHeight="1">
      <c r="A18" s="77" t="s">
        <v>135</v>
      </c>
      <c r="B18" s="44" t="s">
        <v>28</v>
      </c>
      <c r="C18" s="76" t="s">
        <v>188</v>
      </c>
      <c r="D18" s="41" t="s">
        <v>14</v>
      </c>
      <c r="E18" s="38">
        <v>170</v>
      </c>
      <c r="F18" s="38">
        <v>190</v>
      </c>
      <c r="G18" s="38">
        <v>181.24</v>
      </c>
      <c r="H18" s="38">
        <v>108</v>
      </c>
      <c r="I18" s="38"/>
      <c r="J18" s="130">
        <v>180.9</v>
      </c>
      <c r="K18" s="38">
        <v>160</v>
      </c>
      <c r="L18" s="38"/>
      <c r="M18" s="148">
        <v>167.36</v>
      </c>
      <c r="N18" s="20">
        <f aca="true" t="shared" si="0" ref="N18:N24">COUNT(E18:M18)</f>
        <v>7</v>
      </c>
      <c r="O18" s="22">
        <f aca="true" t="shared" si="1" ref="O18:O24">STDEVA(E18:M18)/(SUM(E18:M18)/COUNTIF(E18:M18,"&gt;0"))</f>
        <v>0.1646069837927167</v>
      </c>
      <c r="P18" s="58">
        <f aca="true" t="shared" si="2" ref="P18:P24">1/N18*(SUM(E18:M18))</f>
        <v>165.35714285714286</v>
      </c>
      <c r="Q18" s="56">
        <f aca="true" t="shared" si="3" ref="Q18:Q24">P18</f>
        <v>165.35714285714286</v>
      </c>
      <c r="R18" s="230">
        <v>133.95</v>
      </c>
      <c r="S18" s="96">
        <v>138.79</v>
      </c>
    </row>
    <row r="19" spans="1:19" ht="79.5" customHeight="1">
      <c r="A19" s="77" t="s">
        <v>136</v>
      </c>
      <c r="B19" s="44" t="s">
        <v>28</v>
      </c>
      <c r="C19" s="76" t="s">
        <v>140</v>
      </c>
      <c r="D19" s="41" t="s">
        <v>14</v>
      </c>
      <c r="E19" s="38">
        <v>190</v>
      </c>
      <c r="F19" s="38">
        <v>200</v>
      </c>
      <c r="G19" s="38">
        <v>294.34</v>
      </c>
      <c r="H19" s="38"/>
      <c r="I19" s="38"/>
      <c r="J19" s="38">
        <v>207.7</v>
      </c>
      <c r="K19" s="38">
        <v>235</v>
      </c>
      <c r="L19" s="242"/>
      <c r="M19" s="149"/>
      <c r="N19" s="20">
        <f t="shared" si="0"/>
        <v>5</v>
      </c>
      <c r="O19" s="22">
        <f t="shared" si="1"/>
        <v>0.18633530340351986</v>
      </c>
      <c r="P19" s="58">
        <f t="shared" si="2"/>
        <v>225.40800000000002</v>
      </c>
      <c r="Q19" s="56">
        <f>P19</f>
        <v>225.40800000000002</v>
      </c>
      <c r="R19" s="257">
        <v>214.69</v>
      </c>
      <c r="S19" s="96">
        <v>215.36</v>
      </c>
    </row>
    <row r="20" spans="1:19" ht="52.5" customHeight="1">
      <c r="A20" s="77" t="s">
        <v>138</v>
      </c>
      <c r="B20" s="44" t="s">
        <v>28</v>
      </c>
      <c r="C20" s="77" t="s">
        <v>141</v>
      </c>
      <c r="D20" s="41" t="s">
        <v>80</v>
      </c>
      <c r="E20" s="38">
        <v>170</v>
      </c>
      <c r="F20" s="38">
        <v>160</v>
      </c>
      <c r="G20" s="38">
        <v>223.72</v>
      </c>
      <c r="H20" s="38">
        <v>132</v>
      </c>
      <c r="I20" s="38"/>
      <c r="J20" s="38">
        <v>147.2</v>
      </c>
      <c r="K20" s="38">
        <v>175</v>
      </c>
      <c r="L20" s="242"/>
      <c r="M20" s="149">
        <v>152.71</v>
      </c>
      <c r="N20" s="20">
        <f t="shared" si="0"/>
        <v>7</v>
      </c>
      <c r="O20" s="22">
        <f t="shared" si="1"/>
        <v>0.17670501089917756</v>
      </c>
      <c r="P20" s="58">
        <f t="shared" si="2"/>
        <v>165.80428571428573</v>
      </c>
      <c r="Q20" s="56">
        <f t="shared" si="3"/>
        <v>165.80428571428573</v>
      </c>
      <c r="R20" s="257">
        <v>151.83</v>
      </c>
      <c r="S20" s="96">
        <v>153.96</v>
      </c>
    </row>
    <row r="21" spans="1:19" ht="48.75" customHeight="1">
      <c r="A21" s="77" t="s">
        <v>138</v>
      </c>
      <c r="B21" s="65" t="s">
        <v>28</v>
      </c>
      <c r="C21" s="247" t="s">
        <v>157</v>
      </c>
      <c r="D21" s="78" t="s">
        <v>80</v>
      </c>
      <c r="E21" s="38">
        <v>200</v>
      </c>
      <c r="F21" s="38">
        <v>150</v>
      </c>
      <c r="G21" s="38">
        <v>222.02</v>
      </c>
      <c r="H21" s="38">
        <v>129</v>
      </c>
      <c r="I21" s="38"/>
      <c r="J21" s="38">
        <v>156.64</v>
      </c>
      <c r="K21" s="38">
        <v>190</v>
      </c>
      <c r="L21" s="242"/>
      <c r="M21" s="149">
        <v>152.71</v>
      </c>
      <c r="N21" s="20">
        <f t="shared" si="0"/>
        <v>7</v>
      </c>
      <c r="O21" s="22">
        <f t="shared" si="1"/>
        <v>0.19266366015373138</v>
      </c>
      <c r="P21" s="58">
        <f t="shared" si="2"/>
        <v>171.48142857142855</v>
      </c>
      <c r="Q21" s="56">
        <f t="shared" si="3"/>
        <v>171.48142857142855</v>
      </c>
      <c r="R21" s="257">
        <v>156.77</v>
      </c>
      <c r="S21" s="96">
        <v>166.11</v>
      </c>
    </row>
    <row r="22" spans="1:19" ht="89.25" customHeight="1">
      <c r="A22" s="248" t="s">
        <v>139</v>
      </c>
      <c r="B22" s="41" t="s">
        <v>28</v>
      </c>
      <c r="C22" s="41" t="s">
        <v>142</v>
      </c>
      <c r="D22" s="41" t="s">
        <v>80</v>
      </c>
      <c r="E22" s="38">
        <v>220</v>
      </c>
      <c r="F22" s="38">
        <v>120</v>
      </c>
      <c r="G22" s="38">
        <v>271.18</v>
      </c>
      <c r="H22" s="38">
        <v>168</v>
      </c>
      <c r="I22" s="38"/>
      <c r="J22" s="38">
        <v>214</v>
      </c>
      <c r="K22" s="38">
        <v>230</v>
      </c>
      <c r="L22" s="242"/>
      <c r="M22" s="149"/>
      <c r="N22" s="20">
        <f t="shared" si="0"/>
        <v>6</v>
      </c>
      <c r="O22" s="22">
        <f t="shared" si="1"/>
        <v>0.2586050704519321</v>
      </c>
      <c r="P22" s="58">
        <f t="shared" si="2"/>
        <v>203.86333333333334</v>
      </c>
      <c r="Q22" s="56">
        <f>P22</f>
        <v>203.86333333333334</v>
      </c>
      <c r="R22" s="257">
        <v>174.34</v>
      </c>
      <c r="S22" s="96">
        <v>178.12</v>
      </c>
    </row>
    <row r="23" spans="1:19" ht="89.25" customHeight="1">
      <c r="A23" s="217" t="s">
        <v>137</v>
      </c>
      <c r="B23" s="218" t="s">
        <v>28</v>
      </c>
      <c r="C23" s="219" t="s">
        <v>265</v>
      </c>
      <c r="D23" s="195" t="s">
        <v>14</v>
      </c>
      <c r="E23" s="38">
        <v>180</v>
      </c>
      <c r="F23" s="38">
        <v>190</v>
      </c>
      <c r="G23" s="38">
        <v>178.05</v>
      </c>
      <c r="H23" s="38">
        <v>192</v>
      </c>
      <c r="I23" s="38"/>
      <c r="J23" s="38"/>
      <c r="K23" s="209">
        <v>180</v>
      </c>
      <c r="L23" s="188">
        <v>232</v>
      </c>
      <c r="M23" s="188">
        <v>206.78</v>
      </c>
      <c r="N23" s="20">
        <f t="shared" si="0"/>
        <v>7</v>
      </c>
      <c r="O23" s="22">
        <f t="shared" si="1"/>
        <v>0.1002807148505757</v>
      </c>
      <c r="P23" s="58">
        <f t="shared" si="2"/>
        <v>194.1185714285714</v>
      </c>
      <c r="Q23" s="56">
        <f>P23</f>
        <v>194.1185714285714</v>
      </c>
      <c r="R23" s="257">
        <v>161.87</v>
      </c>
      <c r="S23" s="96">
        <v>181.93</v>
      </c>
    </row>
    <row r="24" spans="1:19" ht="112.5" customHeight="1">
      <c r="A24" s="77" t="s">
        <v>137</v>
      </c>
      <c r="B24" s="41" t="s">
        <v>28</v>
      </c>
      <c r="C24" s="41" t="s">
        <v>221</v>
      </c>
      <c r="D24" s="41" t="s">
        <v>14</v>
      </c>
      <c r="E24" s="38">
        <v>170</v>
      </c>
      <c r="F24" s="38">
        <v>195</v>
      </c>
      <c r="G24" s="38">
        <v>211.89</v>
      </c>
      <c r="H24" s="38"/>
      <c r="I24" s="38">
        <v>266</v>
      </c>
      <c r="J24" s="38">
        <v>220.1</v>
      </c>
      <c r="K24" s="38">
        <v>230</v>
      </c>
      <c r="L24" s="242"/>
      <c r="M24" s="149">
        <v>206.78</v>
      </c>
      <c r="N24" s="20">
        <f t="shared" si="0"/>
        <v>7</v>
      </c>
      <c r="O24" s="22">
        <f t="shared" si="1"/>
        <v>0.13937618174625624</v>
      </c>
      <c r="P24" s="58">
        <f t="shared" si="2"/>
        <v>214.25285714285712</v>
      </c>
      <c r="Q24" s="56">
        <f t="shared" si="3"/>
        <v>214.25285714285712</v>
      </c>
      <c r="R24" s="257">
        <v>157.19</v>
      </c>
      <c r="S24" s="96">
        <v>184.33</v>
      </c>
    </row>
    <row r="25" spans="1:19" ht="29.25" customHeight="1">
      <c r="A25" s="326" t="s">
        <v>187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256"/>
      <c r="S25" s="267"/>
    </row>
    <row r="26" spans="1:19" ht="12.7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256"/>
      <c r="S26" s="312"/>
    </row>
    <row r="27" spans="1:19" ht="12.7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256"/>
      <c r="S27" s="312"/>
    </row>
    <row r="28" spans="1:19" ht="12.7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256"/>
      <c r="S28" s="312"/>
    </row>
  </sheetData>
  <sheetProtection/>
  <mergeCells count="47">
    <mergeCell ref="S5:S7"/>
    <mergeCell ref="S14:S16"/>
    <mergeCell ref="K6:K7"/>
    <mergeCell ref="A5:A7"/>
    <mergeCell ref="B5:B7"/>
    <mergeCell ref="N1:P1"/>
    <mergeCell ref="N5:N7"/>
    <mergeCell ref="O5:O7"/>
    <mergeCell ref="P5:P7"/>
    <mergeCell ref="A3:P3"/>
    <mergeCell ref="A26:Q28"/>
    <mergeCell ref="C14:C16"/>
    <mergeCell ref="H15:H16"/>
    <mergeCell ref="E14:M14"/>
    <mergeCell ref="E6:E7"/>
    <mergeCell ref="N14:N16"/>
    <mergeCell ref="K15:K16"/>
    <mergeCell ref="A17:Q17"/>
    <mergeCell ref="B14:B16"/>
    <mergeCell ref="A14:A16"/>
    <mergeCell ref="A25:Q25"/>
    <mergeCell ref="C5:C7"/>
    <mergeCell ref="M15:M16"/>
    <mergeCell ref="H6:H7"/>
    <mergeCell ref="E5:M5"/>
    <mergeCell ref="J6:J7"/>
    <mergeCell ref="G6:G7"/>
    <mergeCell ref="G15:G16"/>
    <mergeCell ref="F15:F16"/>
    <mergeCell ref="P14:P16"/>
    <mergeCell ref="J15:J16"/>
    <mergeCell ref="M6:M7"/>
    <mergeCell ref="I15:I16"/>
    <mergeCell ref="I6:I7"/>
    <mergeCell ref="D14:D16"/>
    <mergeCell ref="F6:F7"/>
    <mergeCell ref="L15:L16"/>
    <mergeCell ref="S26:S28"/>
    <mergeCell ref="R5:R7"/>
    <mergeCell ref="R14:R16"/>
    <mergeCell ref="Q5:Q7"/>
    <mergeCell ref="O14:O16"/>
    <mergeCell ref="A13:P13"/>
    <mergeCell ref="Q14:Q16"/>
    <mergeCell ref="E15:E16"/>
    <mergeCell ref="D5:D7"/>
    <mergeCell ref="A8:Q8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6">
      <selection activeCell="G6" sqref="G6:G7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17.7109375" style="8" customWidth="1"/>
    <col min="4" max="4" width="14.7109375" style="8" customWidth="1"/>
    <col min="5" max="5" width="10.140625" style="42" customWidth="1"/>
    <col min="6" max="6" width="11.421875" style="42" customWidth="1"/>
    <col min="7" max="7" width="10.140625" style="42" customWidth="1"/>
    <col min="8" max="8" width="11.00390625" style="42" customWidth="1"/>
    <col min="9" max="11" width="9.57421875" style="42" customWidth="1"/>
    <col min="12" max="12" width="8.7109375" style="9" customWidth="1"/>
    <col min="13" max="13" width="10.421875" style="9" customWidth="1"/>
    <col min="14" max="14" width="15.57421875" style="9" customWidth="1"/>
    <col min="15" max="15" width="14.28125" style="9" customWidth="1"/>
    <col min="16" max="16" width="16.421875" style="9" customWidth="1"/>
    <col min="17" max="17" width="15.00390625" style="270" customWidth="1"/>
    <col min="18" max="16384" width="9.140625" style="8" customWidth="1"/>
  </cols>
  <sheetData>
    <row r="1" spans="12:16" ht="19.5" customHeight="1">
      <c r="L1" s="340" t="s">
        <v>58</v>
      </c>
      <c r="M1" s="340"/>
      <c r="N1" s="340"/>
      <c r="O1" s="8"/>
      <c r="P1" s="268"/>
    </row>
    <row r="2" spans="16:17" ht="11.25">
      <c r="P2" s="268"/>
      <c r="Q2" s="271"/>
    </row>
    <row r="3" spans="1:17" ht="33" customHeight="1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16"/>
      <c r="P3" s="268"/>
      <c r="Q3" s="262"/>
    </row>
    <row r="4" spans="1:17" ht="15">
      <c r="A4" s="16"/>
      <c r="B4" s="16"/>
      <c r="C4" s="16"/>
      <c r="D4" s="16"/>
      <c r="E4" s="68"/>
      <c r="F4" s="68"/>
      <c r="G4" s="68"/>
      <c r="H4" s="68"/>
      <c r="I4" s="68"/>
      <c r="J4" s="68"/>
      <c r="K4" s="68"/>
      <c r="L4" s="17"/>
      <c r="M4" s="17"/>
      <c r="N4" s="17"/>
      <c r="O4" s="17"/>
      <c r="P4" s="268"/>
      <c r="Q4" s="263"/>
    </row>
    <row r="5" spans="1:17" s="10" customFormat="1" ht="18" customHeight="1">
      <c r="A5" s="321" t="s">
        <v>44</v>
      </c>
      <c r="B5" s="321" t="s">
        <v>27</v>
      </c>
      <c r="C5" s="321" t="s">
        <v>43</v>
      </c>
      <c r="D5" s="321" t="s">
        <v>15</v>
      </c>
      <c r="E5" s="321"/>
      <c r="F5" s="321"/>
      <c r="G5" s="321"/>
      <c r="H5" s="321"/>
      <c r="I5" s="321"/>
      <c r="J5" s="321"/>
      <c r="K5" s="321"/>
      <c r="L5" s="321" t="s">
        <v>46</v>
      </c>
      <c r="M5" s="321" t="s">
        <v>47</v>
      </c>
      <c r="N5" s="338" t="s">
        <v>206</v>
      </c>
      <c r="O5" s="317" t="s">
        <v>323</v>
      </c>
      <c r="P5" s="313" t="s">
        <v>232</v>
      </c>
      <c r="Q5" s="331" t="s">
        <v>312</v>
      </c>
    </row>
    <row r="6" spans="1:17" s="10" customFormat="1" ht="32.25" customHeight="1">
      <c r="A6" s="321"/>
      <c r="B6" s="321"/>
      <c r="C6" s="321"/>
      <c r="D6" s="321"/>
      <c r="E6" s="342" t="s">
        <v>337</v>
      </c>
      <c r="F6" s="342" t="s">
        <v>336</v>
      </c>
      <c r="G6" s="342" t="s">
        <v>353</v>
      </c>
      <c r="H6" s="342" t="s">
        <v>346</v>
      </c>
      <c r="I6" s="342" t="s">
        <v>344</v>
      </c>
      <c r="J6" s="342" t="s">
        <v>345</v>
      </c>
      <c r="K6" s="344" t="s">
        <v>349</v>
      </c>
      <c r="L6" s="321"/>
      <c r="M6" s="321"/>
      <c r="N6" s="338"/>
      <c r="O6" s="317"/>
      <c r="P6" s="314"/>
      <c r="Q6" s="332"/>
    </row>
    <row r="7" spans="1:17" s="10" customFormat="1" ht="130.5" customHeight="1">
      <c r="A7" s="321"/>
      <c r="B7" s="321"/>
      <c r="C7" s="321"/>
      <c r="D7" s="321"/>
      <c r="E7" s="343"/>
      <c r="F7" s="343"/>
      <c r="G7" s="343"/>
      <c r="H7" s="343"/>
      <c r="I7" s="343"/>
      <c r="J7" s="343"/>
      <c r="K7" s="345"/>
      <c r="L7" s="321"/>
      <c r="M7" s="321"/>
      <c r="N7" s="338"/>
      <c r="O7" s="317"/>
      <c r="P7" s="316"/>
      <c r="Q7" s="333"/>
    </row>
    <row r="8" spans="1:17" ht="49.5" customHeight="1">
      <c r="A8" s="347" t="s">
        <v>29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268"/>
      <c r="Q8" s="272"/>
    </row>
    <row r="9" spans="1:17" ht="57.75" customHeight="1">
      <c r="A9" s="67" t="s">
        <v>30</v>
      </c>
      <c r="B9" s="43" t="s">
        <v>28</v>
      </c>
      <c r="C9" s="40" t="s">
        <v>146</v>
      </c>
      <c r="D9" s="40" t="s">
        <v>81</v>
      </c>
      <c r="E9" s="152">
        <v>95</v>
      </c>
      <c r="F9" s="153"/>
      <c r="G9" s="153">
        <v>60</v>
      </c>
      <c r="H9" s="153">
        <v>66.91</v>
      </c>
      <c r="I9" s="153"/>
      <c r="J9" s="153"/>
      <c r="K9" s="153">
        <v>51.94</v>
      </c>
      <c r="L9" s="1">
        <f aca="true" t="shared" si="0" ref="L9:L16">COUNT(E9:K9)</f>
        <v>4</v>
      </c>
      <c r="M9" s="2">
        <f aca="true" t="shared" si="1" ref="M9:M16">STDEVA(E9:K9)/(SUM(E9:K9)/COUNTIF(E9:K9,"&gt;0"))</f>
        <v>0.27342667292030987</v>
      </c>
      <c r="N9" s="55">
        <f aca="true" t="shared" si="2" ref="N9:N16">1/L9*(SUM(E9:K9))</f>
        <v>68.4625</v>
      </c>
      <c r="O9" s="54">
        <f aca="true" t="shared" si="3" ref="O9:O16">N9</f>
        <v>68.4625</v>
      </c>
      <c r="P9" s="231">
        <v>36.89</v>
      </c>
      <c r="Q9" s="101">
        <v>37.92</v>
      </c>
    </row>
    <row r="10" spans="1:17" ht="45.75" customHeight="1">
      <c r="A10" s="67" t="s">
        <v>51</v>
      </c>
      <c r="B10" s="43" t="s">
        <v>28</v>
      </c>
      <c r="C10" s="40" t="s">
        <v>147</v>
      </c>
      <c r="D10" s="40" t="s">
        <v>81</v>
      </c>
      <c r="E10" s="152">
        <v>130</v>
      </c>
      <c r="F10" s="153"/>
      <c r="G10" s="153">
        <v>110</v>
      </c>
      <c r="H10" s="153"/>
      <c r="I10" s="153">
        <v>129</v>
      </c>
      <c r="J10" s="153"/>
      <c r="K10" s="153">
        <v>94.92</v>
      </c>
      <c r="L10" s="1">
        <f t="shared" si="0"/>
        <v>4</v>
      </c>
      <c r="M10" s="2">
        <f t="shared" si="1"/>
        <v>0.14473659399629238</v>
      </c>
      <c r="N10" s="55">
        <f t="shared" si="2"/>
        <v>115.98</v>
      </c>
      <c r="O10" s="54">
        <f t="shared" si="3"/>
        <v>115.98</v>
      </c>
      <c r="P10" s="233">
        <v>39.27</v>
      </c>
      <c r="Q10" s="101">
        <v>39.87</v>
      </c>
    </row>
    <row r="11" spans="1:17" ht="48" customHeight="1">
      <c r="A11" s="308" t="s">
        <v>143</v>
      </c>
      <c r="B11" s="43" t="s">
        <v>28</v>
      </c>
      <c r="C11" s="40" t="s">
        <v>148</v>
      </c>
      <c r="D11" s="40" t="s">
        <v>97</v>
      </c>
      <c r="E11" s="152">
        <v>350</v>
      </c>
      <c r="F11" s="153"/>
      <c r="G11" s="153">
        <v>350</v>
      </c>
      <c r="H11" s="153">
        <v>349.9</v>
      </c>
      <c r="I11" s="153"/>
      <c r="J11" s="153"/>
      <c r="K11" s="153">
        <v>388.29</v>
      </c>
      <c r="L11" s="150">
        <f t="shared" si="0"/>
        <v>4</v>
      </c>
      <c r="M11" s="2">
        <f t="shared" si="1"/>
        <v>0.053294000522101405</v>
      </c>
      <c r="N11" s="55">
        <f t="shared" si="2"/>
        <v>359.5475</v>
      </c>
      <c r="O11" s="54">
        <f t="shared" si="3"/>
        <v>359.5475</v>
      </c>
      <c r="P11" s="233">
        <v>238.49</v>
      </c>
      <c r="Q11" s="101">
        <v>245.78</v>
      </c>
    </row>
    <row r="12" spans="1:17" ht="78.75" customHeight="1">
      <c r="A12" s="123" t="s">
        <v>144</v>
      </c>
      <c r="B12" s="43" t="s">
        <v>28</v>
      </c>
      <c r="C12" s="40" t="s">
        <v>149</v>
      </c>
      <c r="D12" s="40" t="s">
        <v>81</v>
      </c>
      <c r="E12" s="152">
        <v>65</v>
      </c>
      <c r="F12" s="153">
        <v>65</v>
      </c>
      <c r="G12" s="153">
        <v>55</v>
      </c>
      <c r="H12" s="153">
        <v>69.91</v>
      </c>
      <c r="I12" s="153"/>
      <c r="J12" s="153"/>
      <c r="K12" s="153">
        <v>46.76</v>
      </c>
      <c r="L12" s="150">
        <f t="shared" si="0"/>
        <v>5</v>
      </c>
      <c r="M12" s="2">
        <f t="shared" si="1"/>
        <v>0.1545841661702164</v>
      </c>
      <c r="N12" s="55">
        <f t="shared" si="2"/>
        <v>60.334</v>
      </c>
      <c r="O12" s="54">
        <f t="shared" si="3"/>
        <v>60.334</v>
      </c>
      <c r="P12" s="233">
        <v>34.06</v>
      </c>
      <c r="Q12" s="101">
        <v>41.12</v>
      </c>
    </row>
    <row r="13" spans="1:17" ht="86.25" customHeight="1">
      <c r="A13" s="67" t="s">
        <v>145</v>
      </c>
      <c r="B13" s="43" t="s">
        <v>28</v>
      </c>
      <c r="C13" s="40" t="s">
        <v>150</v>
      </c>
      <c r="D13" s="40" t="s">
        <v>100</v>
      </c>
      <c r="E13" s="152">
        <v>250</v>
      </c>
      <c r="F13" s="153"/>
      <c r="G13" s="153">
        <v>260</v>
      </c>
      <c r="H13" s="111">
        <v>259.9</v>
      </c>
      <c r="I13" s="111"/>
      <c r="J13" s="153"/>
      <c r="K13" s="111">
        <v>233.84</v>
      </c>
      <c r="L13" s="1">
        <f t="shared" si="0"/>
        <v>4</v>
      </c>
      <c r="M13" s="2">
        <f t="shared" si="1"/>
        <v>0.0491131699232987</v>
      </c>
      <c r="N13" s="55">
        <f t="shared" si="2"/>
        <v>250.935</v>
      </c>
      <c r="O13" s="54">
        <f t="shared" si="3"/>
        <v>250.935</v>
      </c>
      <c r="P13" s="233">
        <v>208.48</v>
      </c>
      <c r="Q13" s="101">
        <v>210.73</v>
      </c>
    </row>
    <row r="14" spans="1:17" ht="86.25" customHeight="1">
      <c r="A14" s="196" t="s">
        <v>266</v>
      </c>
      <c r="B14" s="197" t="s">
        <v>28</v>
      </c>
      <c r="C14" s="198" t="s">
        <v>146</v>
      </c>
      <c r="D14" s="198" t="s">
        <v>81</v>
      </c>
      <c r="E14" s="152">
        <v>85</v>
      </c>
      <c r="F14" s="153"/>
      <c r="G14" s="153">
        <v>65</v>
      </c>
      <c r="H14" s="111">
        <v>89.9</v>
      </c>
      <c r="I14" s="111"/>
      <c r="J14" s="153"/>
      <c r="K14" s="111">
        <v>64.19</v>
      </c>
      <c r="L14" s="150">
        <f t="shared" si="0"/>
        <v>4</v>
      </c>
      <c r="M14" s="2">
        <f t="shared" si="1"/>
        <v>0.175608628067154</v>
      </c>
      <c r="N14" s="55">
        <f t="shared" si="2"/>
        <v>76.02250000000001</v>
      </c>
      <c r="O14" s="54">
        <f t="shared" si="3"/>
        <v>76.02250000000001</v>
      </c>
      <c r="P14" s="233">
        <v>40.3</v>
      </c>
      <c r="Q14" s="101">
        <v>40.95</v>
      </c>
    </row>
    <row r="15" spans="1:17" ht="86.25" customHeight="1">
      <c r="A15" s="199" t="s">
        <v>267</v>
      </c>
      <c r="B15" s="200" t="s">
        <v>28</v>
      </c>
      <c r="C15" s="201" t="s">
        <v>268</v>
      </c>
      <c r="D15" s="201" t="s">
        <v>81</v>
      </c>
      <c r="E15" s="152">
        <v>60</v>
      </c>
      <c r="F15" s="153"/>
      <c r="G15" s="153">
        <v>55</v>
      </c>
      <c r="H15" s="111">
        <v>89.9</v>
      </c>
      <c r="I15" s="111">
        <v>49.9</v>
      </c>
      <c r="J15" s="153"/>
      <c r="K15" s="111">
        <v>45.33</v>
      </c>
      <c r="L15" s="1">
        <f t="shared" si="0"/>
        <v>5</v>
      </c>
      <c r="M15" s="2">
        <f t="shared" si="1"/>
        <v>0.2928730788520271</v>
      </c>
      <c r="N15" s="55">
        <f t="shared" si="2"/>
        <v>60.026</v>
      </c>
      <c r="O15" s="54">
        <f t="shared" si="3"/>
        <v>60.026</v>
      </c>
      <c r="P15" s="233">
        <v>32.57</v>
      </c>
      <c r="Q15" s="101">
        <v>32.77</v>
      </c>
    </row>
    <row r="16" spans="1:17" ht="85.5" customHeight="1">
      <c r="A16" s="67" t="s">
        <v>11</v>
      </c>
      <c r="B16" s="43" t="s">
        <v>28</v>
      </c>
      <c r="C16" s="40" t="s">
        <v>151</v>
      </c>
      <c r="D16" s="40" t="s">
        <v>12</v>
      </c>
      <c r="E16" s="152">
        <v>250</v>
      </c>
      <c r="F16" s="153"/>
      <c r="G16" s="153">
        <v>220</v>
      </c>
      <c r="H16" s="153">
        <v>179.9</v>
      </c>
      <c r="I16" s="153"/>
      <c r="J16" s="153">
        <v>126.99</v>
      </c>
      <c r="K16" s="153">
        <v>152.83</v>
      </c>
      <c r="L16" s="150">
        <f t="shared" si="0"/>
        <v>5</v>
      </c>
      <c r="M16" s="2">
        <f t="shared" si="1"/>
        <v>0.2671665748778854</v>
      </c>
      <c r="N16" s="55">
        <f t="shared" si="2"/>
        <v>185.94400000000002</v>
      </c>
      <c r="O16" s="54">
        <f t="shared" si="3"/>
        <v>185.94400000000002</v>
      </c>
      <c r="P16" s="233">
        <v>200.42</v>
      </c>
      <c r="Q16" s="101">
        <v>197.45</v>
      </c>
    </row>
    <row r="17" spans="1:17" s="53" customFormat="1" ht="36.75" customHeight="1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P17" s="269"/>
      <c r="Q17" s="273"/>
    </row>
  </sheetData>
  <sheetProtection/>
  <mergeCells count="22">
    <mergeCell ref="A17:N17"/>
    <mergeCell ref="L5:L7"/>
    <mergeCell ref="M5:M7"/>
    <mergeCell ref="N5:N7"/>
    <mergeCell ref="A5:A7"/>
    <mergeCell ref="H6:H7"/>
    <mergeCell ref="A8:O8"/>
    <mergeCell ref="Q5:Q7"/>
    <mergeCell ref="P5:P7"/>
    <mergeCell ref="C5:C7"/>
    <mergeCell ref="J6:J7"/>
    <mergeCell ref="F6:F7"/>
    <mergeCell ref="I6:I7"/>
    <mergeCell ref="D5:D7"/>
    <mergeCell ref="K6:K7"/>
    <mergeCell ref="L1:N1"/>
    <mergeCell ref="A3:N3"/>
    <mergeCell ref="E5:K5"/>
    <mergeCell ref="B5:B7"/>
    <mergeCell ref="E6:E7"/>
    <mergeCell ref="O5:O7"/>
    <mergeCell ref="G6:G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21">
      <selection activeCell="G6" sqref="G6:G7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7109375" style="11" customWidth="1"/>
    <col min="4" max="4" width="19.8515625" style="11" customWidth="1"/>
    <col min="5" max="7" width="13.7109375" style="12" customWidth="1"/>
    <col min="8" max="11" width="12.140625" style="12" customWidth="1"/>
    <col min="12" max="12" width="8.57421875" style="12" customWidth="1"/>
    <col min="13" max="13" width="8.28125" style="12" customWidth="1"/>
    <col min="14" max="14" width="21.28125" style="12" customWidth="1"/>
    <col min="15" max="15" width="15.7109375" style="12" customWidth="1"/>
    <col min="16" max="16" width="15.7109375" style="12" hidden="1" customWidth="1"/>
    <col min="17" max="17" width="14.8515625" style="11" customWidth="1"/>
    <col min="18" max="18" width="16.00390625" style="11" customWidth="1"/>
    <col min="19" max="16384" width="9.140625" style="11" customWidth="1"/>
  </cols>
  <sheetData>
    <row r="1" spans="13:15" ht="20.25" customHeight="1">
      <c r="M1" s="356" t="s">
        <v>59</v>
      </c>
      <c r="N1" s="356"/>
      <c r="O1" s="11"/>
    </row>
    <row r="2" ht="21" customHeight="1" hidden="1"/>
    <row r="3" spans="1:15" ht="27.75" customHeight="1">
      <c r="A3" s="357" t="s">
        <v>324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1"/>
    </row>
    <row r="4" spans="1:15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s="14" customFormat="1" ht="30.75" customHeight="1">
      <c r="A5" s="321" t="s">
        <v>44</v>
      </c>
      <c r="B5" s="321" t="s">
        <v>27</v>
      </c>
      <c r="C5" s="321" t="s">
        <v>43</v>
      </c>
      <c r="D5" s="321" t="s">
        <v>16</v>
      </c>
      <c r="E5" s="358" t="s">
        <v>56</v>
      </c>
      <c r="F5" s="358"/>
      <c r="G5" s="358"/>
      <c r="H5" s="358"/>
      <c r="I5" s="358"/>
      <c r="J5" s="358"/>
      <c r="K5" s="358"/>
      <c r="L5" s="321" t="s">
        <v>46</v>
      </c>
      <c r="M5" s="324" t="s">
        <v>47</v>
      </c>
      <c r="N5" s="338" t="s">
        <v>206</v>
      </c>
      <c r="O5" s="317" t="s">
        <v>323</v>
      </c>
      <c r="P5" s="349"/>
      <c r="Q5" s="349" t="s">
        <v>232</v>
      </c>
      <c r="R5" s="349" t="s">
        <v>312</v>
      </c>
    </row>
    <row r="6" spans="1:18" s="14" customFormat="1" ht="36" customHeight="1">
      <c r="A6" s="321"/>
      <c r="B6" s="321"/>
      <c r="C6" s="321"/>
      <c r="D6" s="321"/>
      <c r="E6" s="324" t="s">
        <v>354</v>
      </c>
      <c r="F6" s="324" t="s">
        <v>337</v>
      </c>
      <c r="G6" s="324" t="s">
        <v>353</v>
      </c>
      <c r="H6" s="324" t="s">
        <v>355</v>
      </c>
      <c r="I6" s="354" t="s">
        <v>346</v>
      </c>
      <c r="J6" s="354" t="s">
        <v>344</v>
      </c>
      <c r="K6" s="324" t="s">
        <v>349</v>
      </c>
      <c r="L6" s="321"/>
      <c r="M6" s="352"/>
      <c r="N6" s="338"/>
      <c r="O6" s="317"/>
      <c r="P6" s="350"/>
      <c r="Q6" s="350"/>
      <c r="R6" s="350"/>
    </row>
    <row r="7" spans="1:18" s="14" customFormat="1" ht="134.25" customHeight="1">
      <c r="A7" s="324"/>
      <c r="B7" s="324"/>
      <c r="C7" s="324"/>
      <c r="D7" s="324"/>
      <c r="E7" s="352"/>
      <c r="F7" s="352"/>
      <c r="G7" s="352"/>
      <c r="H7" s="352"/>
      <c r="I7" s="355"/>
      <c r="J7" s="355"/>
      <c r="K7" s="352"/>
      <c r="L7" s="324"/>
      <c r="M7" s="352"/>
      <c r="N7" s="353"/>
      <c r="O7" s="360"/>
      <c r="P7" s="351"/>
      <c r="Q7" s="351"/>
      <c r="R7" s="351"/>
    </row>
    <row r="8" spans="1:16" s="15" customFormat="1" ht="27.75" customHeight="1">
      <c r="A8" s="361" t="s">
        <v>13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128"/>
    </row>
    <row r="9" spans="1:18" s="15" customFormat="1" ht="101.25" customHeight="1">
      <c r="A9" s="107" t="s">
        <v>129</v>
      </c>
      <c r="B9" s="108" t="s">
        <v>28</v>
      </c>
      <c r="C9" s="109" t="s">
        <v>315</v>
      </c>
      <c r="D9" s="109" t="s">
        <v>190</v>
      </c>
      <c r="E9" s="50">
        <v>570</v>
      </c>
      <c r="F9" s="50">
        <v>550</v>
      </c>
      <c r="G9" s="50">
        <v>650</v>
      </c>
      <c r="H9" s="50"/>
      <c r="I9" s="50"/>
      <c r="J9" s="50"/>
      <c r="K9" s="50">
        <v>648.1</v>
      </c>
      <c r="L9" s="150">
        <f aca="true" t="shared" si="0" ref="L9:L16">COUNT(E9:K9)</f>
        <v>4</v>
      </c>
      <c r="M9" s="2">
        <f aca="true" t="shared" si="1" ref="M9:M16">STDEVA(E9:K9)/(SUM(E9:K9)/COUNTIF(E9:K9,"&gt;0"))</f>
        <v>0.08612237169170471</v>
      </c>
      <c r="N9" s="55">
        <f aca="true" t="shared" si="2" ref="N9:N16">1/L9*(SUM(E9:K9))</f>
        <v>604.525</v>
      </c>
      <c r="O9" s="54">
        <f aca="true" t="shared" si="3" ref="O9:O16">N9</f>
        <v>604.525</v>
      </c>
      <c r="P9" s="100"/>
      <c r="Q9" s="100">
        <v>509.67</v>
      </c>
      <c r="R9" s="100">
        <v>539.47</v>
      </c>
    </row>
    <row r="10" spans="1:18" s="185" customFormat="1" ht="96.75" customHeight="1">
      <c r="A10" s="181" t="s">
        <v>129</v>
      </c>
      <c r="B10" s="182" t="s">
        <v>28</v>
      </c>
      <c r="C10" s="183" t="s">
        <v>189</v>
      </c>
      <c r="D10" s="183" t="s">
        <v>190</v>
      </c>
      <c r="E10" s="122">
        <v>550</v>
      </c>
      <c r="F10" s="122">
        <v>550</v>
      </c>
      <c r="G10" s="122">
        <v>650</v>
      </c>
      <c r="H10" s="122">
        <v>600</v>
      </c>
      <c r="I10" s="122"/>
      <c r="J10" s="122"/>
      <c r="K10" s="122">
        <v>648.1</v>
      </c>
      <c r="L10" s="150">
        <f t="shared" si="0"/>
        <v>5</v>
      </c>
      <c r="M10" s="184">
        <f t="shared" si="1"/>
        <v>0.08260233331840156</v>
      </c>
      <c r="N10" s="55">
        <f t="shared" si="2"/>
        <v>599.62</v>
      </c>
      <c r="O10" s="54">
        <f t="shared" si="3"/>
        <v>599.62</v>
      </c>
      <c r="P10" s="101"/>
      <c r="Q10" s="101">
        <v>495.67</v>
      </c>
      <c r="R10" s="101">
        <v>500.97</v>
      </c>
    </row>
    <row r="11" spans="1:18" s="185" customFormat="1" ht="96.75" customHeight="1">
      <c r="A11" s="203" t="s">
        <v>129</v>
      </c>
      <c r="B11" s="197" t="s">
        <v>28</v>
      </c>
      <c r="C11" s="198" t="s">
        <v>269</v>
      </c>
      <c r="D11" s="198" t="s">
        <v>270</v>
      </c>
      <c r="E11" s="202">
        <v>350</v>
      </c>
      <c r="F11" s="202">
        <v>400</v>
      </c>
      <c r="G11" s="202">
        <v>420</v>
      </c>
      <c r="H11" s="122"/>
      <c r="I11" s="122"/>
      <c r="J11" s="122"/>
      <c r="K11" s="122">
        <v>527.78</v>
      </c>
      <c r="L11" s="150">
        <f t="shared" si="0"/>
        <v>4</v>
      </c>
      <c r="M11" s="2">
        <f t="shared" si="1"/>
        <v>0.17650487598507344</v>
      </c>
      <c r="N11" s="55">
        <f t="shared" si="2"/>
        <v>424.445</v>
      </c>
      <c r="O11" s="54">
        <f t="shared" si="3"/>
        <v>424.445</v>
      </c>
      <c r="P11" s="232"/>
      <c r="Q11" s="101">
        <v>405.78</v>
      </c>
      <c r="R11" s="101">
        <v>411.88</v>
      </c>
    </row>
    <row r="12" spans="1:18" s="185" customFormat="1" ht="96.75" customHeight="1">
      <c r="A12" s="204" t="s">
        <v>271</v>
      </c>
      <c r="B12" s="200" t="s">
        <v>28</v>
      </c>
      <c r="C12" s="201" t="s">
        <v>310</v>
      </c>
      <c r="D12" s="201" t="s">
        <v>272</v>
      </c>
      <c r="E12" s="231">
        <v>350</v>
      </c>
      <c r="F12" s="232">
        <v>400</v>
      </c>
      <c r="G12" s="232">
        <v>380</v>
      </c>
      <c r="H12" s="122"/>
      <c r="I12" s="122"/>
      <c r="J12" s="122"/>
      <c r="K12" s="122">
        <v>289.14</v>
      </c>
      <c r="L12" s="150">
        <f t="shared" si="0"/>
        <v>4</v>
      </c>
      <c r="M12" s="184">
        <f t="shared" si="1"/>
        <v>0.13627182131806842</v>
      </c>
      <c r="N12" s="55">
        <f t="shared" si="2"/>
        <v>354.78499999999997</v>
      </c>
      <c r="O12" s="54">
        <f t="shared" si="3"/>
        <v>354.78499999999997</v>
      </c>
      <c r="P12" s="111"/>
      <c r="Q12" s="101">
        <v>301.7</v>
      </c>
      <c r="R12" s="101">
        <v>304</v>
      </c>
    </row>
    <row r="13" spans="1:18" s="185" customFormat="1" ht="96.75" customHeight="1">
      <c r="A13" s="204" t="s">
        <v>271</v>
      </c>
      <c r="B13" s="200" t="s">
        <v>28</v>
      </c>
      <c r="C13" s="201" t="s">
        <v>273</v>
      </c>
      <c r="D13" s="201" t="s">
        <v>272</v>
      </c>
      <c r="E13" s="233">
        <v>340</v>
      </c>
      <c r="F13" s="111">
        <v>450</v>
      </c>
      <c r="G13" s="111">
        <v>400</v>
      </c>
      <c r="H13" s="122"/>
      <c r="I13" s="122"/>
      <c r="J13" s="122"/>
      <c r="K13" s="122"/>
      <c r="L13" s="150">
        <f t="shared" si="0"/>
        <v>3</v>
      </c>
      <c r="M13" s="2">
        <f t="shared" si="1"/>
        <v>0.13884631631813724</v>
      </c>
      <c r="N13" s="55">
        <f t="shared" si="2"/>
        <v>396.66666666666663</v>
      </c>
      <c r="O13" s="54">
        <f t="shared" si="3"/>
        <v>396.66666666666663</v>
      </c>
      <c r="P13" s="111"/>
      <c r="Q13" s="101">
        <v>272.35</v>
      </c>
      <c r="R13" s="101">
        <v>281.67</v>
      </c>
    </row>
    <row r="14" spans="1:18" s="185" customFormat="1" ht="96.75" customHeight="1">
      <c r="A14" s="204" t="s">
        <v>271</v>
      </c>
      <c r="B14" s="200" t="s">
        <v>28</v>
      </c>
      <c r="C14" s="201" t="s">
        <v>274</v>
      </c>
      <c r="D14" s="201" t="s">
        <v>272</v>
      </c>
      <c r="E14" s="233">
        <v>650</v>
      </c>
      <c r="F14" s="111">
        <v>580</v>
      </c>
      <c r="G14" s="111">
        <v>1000</v>
      </c>
      <c r="H14" s="122"/>
      <c r="I14" s="122"/>
      <c r="J14" s="122"/>
      <c r="K14" s="122"/>
      <c r="L14" s="150">
        <f t="shared" si="0"/>
        <v>3</v>
      </c>
      <c r="M14" s="184">
        <f t="shared" si="1"/>
        <v>0.3027154947396893</v>
      </c>
      <c r="N14" s="55">
        <f t="shared" si="2"/>
        <v>743.3333333333333</v>
      </c>
      <c r="O14" s="54">
        <f t="shared" si="3"/>
        <v>743.3333333333333</v>
      </c>
      <c r="P14" s="111"/>
      <c r="Q14" s="101">
        <v>672.11</v>
      </c>
      <c r="R14" s="101">
        <v>670.57</v>
      </c>
    </row>
    <row r="15" spans="1:18" ht="79.5" customHeight="1">
      <c r="A15" s="107" t="s">
        <v>222</v>
      </c>
      <c r="B15" s="108" t="s">
        <v>28</v>
      </c>
      <c r="C15" s="109" t="s">
        <v>237</v>
      </c>
      <c r="D15" s="109" t="s">
        <v>224</v>
      </c>
      <c r="E15" s="119">
        <v>250</v>
      </c>
      <c r="F15" s="119">
        <v>450</v>
      </c>
      <c r="G15" s="119">
        <v>280</v>
      </c>
      <c r="H15" s="50">
        <v>320</v>
      </c>
      <c r="I15" s="122">
        <v>333</v>
      </c>
      <c r="J15" s="110">
        <v>379</v>
      </c>
      <c r="K15" s="110">
        <v>310.03</v>
      </c>
      <c r="L15" s="150">
        <f t="shared" si="0"/>
        <v>7</v>
      </c>
      <c r="M15" s="2">
        <f t="shared" si="1"/>
        <v>0.19916214881030928</v>
      </c>
      <c r="N15" s="55">
        <f t="shared" si="2"/>
        <v>331.71857142857135</v>
      </c>
      <c r="O15" s="54">
        <f t="shared" si="3"/>
        <v>331.71857142857135</v>
      </c>
      <c r="P15" s="101"/>
      <c r="Q15" s="101">
        <v>237.34</v>
      </c>
      <c r="R15" s="101">
        <v>258.15</v>
      </c>
    </row>
    <row r="16" spans="1:18" s="186" customFormat="1" ht="90" customHeight="1">
      <c r="A16" s="181" t="s">
        <v>222</v>
      </c>
      <c r="B16" s="181" t="s">
        <v>28</v>
      </c>
      <c r="C16" s="135" t="s">
        <v>223</v>
      </c>
      <c r="D16" s="174" t="s">
        <v>259</v>
      </c>
      <c r="E16" s="122"/>
      <c r="F16" s="122"/>
      <c r="G16" s="122">
        <v>600</v>
      </c>
      <c r="H16" s="122">
        <v>500</v>
      </c>
      <c r="I16" s="122">
        <v>550</v>
      </c>
      <c r="J16" s="122">
        <v>458.02</v>
      </c>
      <c r="K16" s="122"/>
      <c r="L16" s="150">
        <f t="shared" si="0"/>
        <v>4</v>
      </c>
      <c r="M16" s="184">
        <f t="shared" si="1"/>
        <v>0.1166894214210283</v>
      </c>
      <c r="N16" s="55">
        <f t="shared" si="2"/>
        <v>527.005</v>
      </c>
      <c r="O16" s="54">
        <f t="shared" si="3"/>
        <v>527.005</v>
      </c>
      <c r="P16" s="101"/>
      <c r="Q16" s="101">
        <v>505.17</v>
      </c>
      <c r="R16" s="101">
        <v>529.47</v>
      </c>
    </row>
    <row r="18" spans="5:16" s="62" customFormat="1" ht="15"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s="62" customFormat="1" ht="15">
      <c r="A19" s="359" t="s">
        <v>187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66"/>
    </row>
    <row r="20" spans="1:16" s="62" customFormat="1" ht="1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66"/>
    </row>
    <row r="21" spans="5:16" s="62" customFormat="1" ht="15"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</sheetData>
  <sheetProtection/>
  <mergeCells count="24">
    <mergeCell ref="A20:O20"/>
    <mergeCell ref="H6:H7"/>
    <mergeCell ref="I6:I7"/>
    <mergeCell ref="O5:O7"/>
    <mergeCell ref="A8:O8"/>
    <mergeCell ref="E6:E7"/>
    <mergeCell ref="F6:F7"/>
    <mergeCell ref="A19:O19"/>
    <mergeCell ref="B5:B7"/>
    <mergeCell ref="K6:K7"/>
    <mergeCell ref="M1:N1"/>
    <mergeCell ref="A3:N3"/>
    <mergeCell ref="A5:A7"/>
    <mergeCell ref="C5:C7"/>
    <mergeCell ref="L5:L7"/>
    <mergeCell ref="E5:K5"/>
    <mergeCell ref="D5:D7"/>
    <mergeCell ref="M5:M7"/>
    <mergeCell ref="R5:R7"/>
    <mergeCell ref="G6:G7"/>
    <mergeCell ref="Q5:Q7"/>
    <mergeCell ref="N5:N7"/>
    <mergeCell ref="P5:P7"/>
    <mergeCell ref="J6:J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85" zoomScaleNormal="85" zoomScalePageLayoutView="0" workbookViewId="0" topLeftCell="A11">
      <selection activeCell="G7" sqref="G7"/>
    </sheetView>
  </sheetViews>
  <sheetFormatPr defaultColWidth="9.140625" defaultRowHeight="15"/>
  <cols>
    <col min="1" max="1" width="21.7109375" style="8" customWidth="1"/>
    <col min="2" max="2" width="9.7109375" style="8" customWidth="1"/>
    <col min="3" max="3" width="29.7109375" style="8" customWidth="1"/>
    <col min="4" max="4" width="11.00390625" style="8" customWidth="1"/>
    <col min="5" max="6" width="16.140625" style="9" customWidth="1"/>
    <col min="7" max="8" width="12.28125" style="9" customWidth="1"/>
    <col min="9" max="12" width="12.421875" style="9" customWidth="1"/>
    <col min="13" max="13" width="12.00390625" style="9" customWidth="1"/>
    <col min="14" max="14" width="9.7109375" style="9" customWidth="1"/>
    <col min="15" max="15" width="15.8515625" style="9" customWidth="1"/>
    <col min="16" max="16" width="23.28125" style="9" customWidth="1"/>
    <col min="17" max="17" width="17.421875" style="9" customWidth="1"/>
    <col min="18" max="18" width="16.8515625" style="9" customWidth="1"/>
    <col min="19" max="19" width="17.140625" style="8" customWidth="1"/>
    <col min="20" max="16384" width="9.140625" style="8" customWidth="1"/>
  </cols>
  <sheetData>
    <row r="1" spans="14:19" ht="19.5" customHeight="1">
      <c r="N1" s="340" t="s">
        <v>60</v>
      </c>
      <c r="O1" s="340"/>
      <c r="P1" s="340"/>
      <c r="Q1" s="8"/>
      <c r="R1" s="268"/>
      <c r="S1" s="270"/>
    </row>
    <row r="2" spans="18:19" ht="11.25">
      <c r="R2" s="268"/>
      <c r="S2" s="271"/>
    </row>
    <row r="3" spans="1:19" s="39" customFormat="1" ht="24" customHeight="1">
      <c r="A3" s="369" t="s">
        <v>325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R3" s="274"/>
      <c r="S3" s="275"/>
    </row>
    <row r="4" spans="5:19" ht="11.2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68"/>
      <c r="S4" s="270"/>
    </row>
    <row r="5" spans="18:19" ht="11.25">
      <c r="R5" s="268"/>
      <c r="S5" s="271"/>
    </row>
    <row r="6" spans="1:19" s="10" customFormat="1" ht="36.75" customHeight="1">
      <c r="A6" s="321" t="s">
        <v>44</v>
      </c>
      <c r="B6" s="321" t="s">
        <v>27</v>
      </c>
      <c r="C6" s="321" t="s">
        <v>43</v>
      </c>
      <c r="D6" s="321" t="s">
        <v>16</v>
      </c>
      <c r="E6" s="358" t="s">
        <v>56</v>
      </c>
      <c r="F6" s="358"/>
      <c r="G6" s="358"/>
      <c r="H6" s="358"/>
      <c r="I6" s="358"/>
      <c r="J6" s="358"/>
      <c r="K6" s="358"/>
      <c r="L6" s="358"/>
      <c r="M6" s="358"/>
      <c r="N6" s="324" t="s">
        <v>46</v>
      </c>
      <c r="O6" s="324" t="s">
        <v>47</v>
      </c>
      <c r="P6" s="353" t="s">
        <v>207</v>
      </c>
      <c r="Q6" s="360" t="s">
        <v>326</v>
      </c>
      <c r="R6" s="363" t="s">
        <v>232</v>
      </c>
      <c r="S6" s="331" t="s">
        <v>313</v>
      </c>
    </row>
    <row r="7" spans="1:19" s="10" customFormat="1" ht="126" customHeight="1">
      <c r="A7" s="321"/>
      <c r="B7" s="321"/>
      <c r="C7" s="321"/>
      <c r="D7" s="321"/>
      <c r="E7" s="239" t="s">
        <v>352</v>
      </c>
      <c r="F7" s="239" t="s">
        <v>337</v>
      </c>
      <c r="G7" s="239" t="s">
        <v>353</v>
      </c>
      <c r="H7" s="246" t="s">
        <v>339</v>
      </c>
      <c r="I7" s="246" t="s">
        <v>340</v>
      </c>
      <c r="J7" s="187" t="s">
        <v>347</v>
      </c>
      <c r="K7" s="246" t="s">
        <v>344</v>
      </c>
      <c r="L7" s="246" t="s">
        <v>345</v>
      </c>
      <c r="M7" s="246" t="s">
        <v>349</v>
      </c>
      <c r="N7" s="325"/>
      <c r="O7" s="325"/>
      <c r="P7" s="370"/>
      <c r="Q7" s="365"/>
      <c r="R7" s="364"/>
      <c r="S7" s="366"/>
    </row>
    <row r="8" spans="1:19" ht="26.25" customHeight="1">
      <c r="A8" s="367" t="s">
        <v>10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268"/>
      <c r="S8" s="276"/>
    </row>
    <row r="9" spans="1:19" ht="84" customHeight="1">
      <c r="A9" s="203" t="s">
        <v>131</v>
      </c>
      <c r="B9" s="197" t="s">
        <v>28</v>
      </c>
      <c r="C9" s="198" t="s">
        <v>316</v>
      </c>
      <c r="D9" s="198" t="s">
        <v>82</v>
      </c>
      <c r="E9" s="231">
        <v>190</v>
      </c>
      <c r="F9" s="232">
        <v>200</v>
      </c>
      <c r="G9" s="232">
        <v>210</v>
      </c>
      <c r="H9" s="232">
        <v>135</v>
      </c>
      <c r="I9" s="50">
        <v>196.6</v>
      </c>
      <c r="J9" s="50"/>
      <c r="K9" s="50"/>
      <c r="L9" s="50"/>
      <c r="M9" s="134">
        <v>174.74</v>
      </c>
      <c r="N9" s="150">
        <f aca="true" t="shared" si="0" ref="N9:N15">COUNT(E9:M9)</f>
        <v>6</v>
      </c>
      <c r="O9" s="2">
        <f aca="true" t="shared" si="1" ref="O9:O15">STDEVA(E9:M9)/(SUM(E9:M9)/COUNTIF(E9:M9,"&gt;0"))</f>
        <v>0.14577641705157635</v>
      </c>
      <c r="P9" s="55">
        <f aca="true" t="shared" si="2" ref="P9:P15">1/N9*(SUM(E9:M9))</f>
        <v>184.39000000000001</v>
      </c>
      <c r="Q9" s="54">
        <f aca="true" t="shared" si="3" ref="Q9:Q15">P9</f>
        <v>184.39000000000001</v>
      </c>
      <c r="R9" s="231">
        <v>170.8</v>
      </c>
      <c r="S9" s="100">
        <v>179.02</v>
      </c>
    </row>
    <row r="10" spans="1:19" ht="84" customHeight="1">
      <c r="A10" s="204" t="s">
        <v>131</v>
      </c>
      <c r="B10" s="200" t="s">
        <v>28</v>
      </c>
      <c r="C10" s="201" t="s">
        <v>317</v>
      </c>
      <c r="D10" s="201" t="s">
        <v>275</v>
      </c>
      <c r="E10" s="233">
        <v>180</v>
      </c>
      <c r="F10" s="111">
        <v>210</v>
      </c>
      <c r="G10" s="111">
        <v>205</v>
      </c>
      <c r="H10" s="111">
        <v>180</v>
      </c>
      <c r="I10" s="50">
        <v>191.2</v>
      </c>
      <c r="J10" s="50"/>
      <c r="K10" s="50"/>
      <c r="L10" s="50"/>
      <c r="M10" s="134">
        <v>207.13</v>
      </c>
      <c r="N10" s="150">
        <f t="shared" si="0"/>
        <v>6</v>
      </c>
      <c r="O10" s="2">
        <f t="shared" si="1"/>
        <v>0.06991798016334892</v>
      </c>
      <c r="P10" s="55">
        <f t="shared" si="2"/>
        <v>195.55499999999998</v>
      </c>
      <c r="Q10" s="54">
        <f t="shared" si="3"/>
        <v>195.55499999999998</v>
      </c>
      <c r="R10" s="233">
        <v>170.55</v>
      </c>
      <c r="S10" s="101">
        <v>177.5</v>
      </c>
    </row>
    <row r="11" spans="1:19" ht="84" customHeight="1">
      <c r="A11" s="204" t="s">
        <v>131</v>
      </c>
      <c r="B11" s="200" t="s">
        <v>28</v>
      </c>
      <c r="C11" s="201" t="s">
        <v>318</v>
      </c>
      <c r="D11" s="201" t="s">
        <v>275</v>
      </c>
      <c r="E11" s="233">
        <v>240</v>
      </c>
      <c r="F11" s="111">
        <v>290</v>
      </c>
      <c r="G11" s="111">
        <v>290</v>
      </c>
      <c r="H11" s="111">
        <v>215</v>
      </c>
      <c r="I11" s="50">
        <v>223.9</v>
      </c>
      <c r="J11" s="50"/>
      <c r="K11" s="50"/>
      <c r="L11" s="50"/>
      <c r="M11" s="134"/>
      <c r="N11" s="150">
        <f t="shared" si="0"/>
        <v>5</v>
      </c>
      <c r="O11" s="2">
        <f t="shared" si="1"/>
        <v>0.14306976060443014</v>
      </c>
      <c r="P11" s="55">
        <f t="shared" si="2"/>
        <v>251.78000000000003</v>
      </c>
      <c r="Q11" s="54">
        <f t="shared" si="3"/>
        <v>251.78000000000003</v>
      </c>
      <c r="R11" s="233">
        <v>224.59</v>
      </c>
      <c r="S11" s="101">
        <v>228.41</v>
      </c>
    </row>
    <row r="12" spans="1:19" ht="84" customHeight="1">
      <c r="A12" s="204" t="s">
        <v>131</v>
      </c>
      <c r="B12" s="200" t="s">
        <v>28</v>
      </c>
      <c r="C12" s="201" t="s">
        <v>319</v>
      </c>
      <c r="D12" s="201" t="s">
        <v>275</v>
      </c>
      <c r="E12" s="233">
        <v>185</v>
      </c>
      <c r="F12" s="111">
        <v>200</v>
      </c>
      <c r="G12" s="111">
        <v>215</v>
      </c>
      <c r="H12" s="111">
        <v>200</v>
      </c>
      <c r="I12" s="50">
        <v>196.6</v>
      </c>
      <c r="J12" s="50"/>
      <c r="K12" s="50"/>
      <c r="L12" s="50"/>
      <c r="M12" s="134">
        <v>207.13</v>
      </c>
      <c r="N12" s="150">
        <f t="shared" si="0"/>
        <v>6</v>
      </c>
      <c r="O12" s="2">
        <f t="shared" si="1"/>
        <v>0.05034490150936501</v>
      </c>
      <c r="P12" s="55">
        <f t="shared" si="2"/>
        <v>200.62166666666667</v>
      </c>
      <c r="Q12" s="54">
        <f t="shared" si="3"/>
        <v>200.62166666666667</v>
      </c>
      <c r="R12" s="233">
        <v>185</v>
      </c>
      <c r="S12" s="101">
        <v>186.25</v>
      </c>
    </row>
    <row r="13" spans="1:19" ht="84" customHeight="1">
      <c r="A13" s="204" t="s">
        <v>276</v>
      </c>
      <c r="B13" s="200" t="s">
        <v>28</v>
      </c>
      <c r="C13" s="201" t="s">
        <v>277</v>
      </c>
      <c r="D13" s="201" t="s">
        <v>82</v>
      </c>
      <c r="E13" s="234">
        <v>185</v>
      </c>
      <c r="F13" s="234">
        <v>220</v>
      </c>
      <c r="G13" s="234">
        <v>210</v>
      </c>
      <c r="H13" s="234">
        <v>135</v>
      </c>
      <c r="I13" s="50"/>
      <c r="J13" s="50"/>
      <c r="K13" s="50"/>
      <c r="L13" s="50"/>
      <c r="M13" s="134">
        <v>174.74</v>
      </c>
      <c r="N13" s="150">
        <f t="shared" si="0"/>
        <v>5</v>
      </c>
      <c r="O13" s="2">
        <f t="shared" si="1"/>
        <v>0.1804498823935548</v>
      </c>
      <c r="P13" s="55">
        <f t="shared" si="2"/>
        <v>184.948</v>
      </c>
      <c r="Q13" s="54">
        <f t="shared" si="3"/>
        <v>184.948</v>
      </c>
      <c r="R13" s="233">
        <v>177.37</v>
      </c>
      <c r="S13" s="101">
        <v>177.07</v>
      </c>
    </row>
    <row r="14" spans="1:19" ht="84" customHeight="1">
      <c r="A14" s="181" t="s">
        <v>131</v>
      </c>
      <c r="B14" s="108" t="s">
        <v>28</v>
      </c>
      <c r="C14" s="109" t="s">
        <v>238</v>
      </c>
      <c r="D14" s="109" t="s">
        <v>82</v>
      </c>
      <c r="E14" s="205"/>
      <c r="F14" s="205"/>
      <c r="G14" s="205"/>
      <c r="H14" s="205"/>
      <c r="I14" s="119"/>
      <c r="J14" s="119"/>
      <c r="K14" s="119">
        <v>489</v>
      </c>
      <c r="L14" s="119">
        <v>439</v>
      </c>
      <c r="M14" s="205">
        <v>448.86</v>
      </c>
      <c r="N14" s="150">
        <f t="shared" si="0"/>
        <v>3</v>
      </c>
      <c r="O14" s="2">
        <f t="shared" si="1"/>
        <v>0.05770538926187707</v>
      </c>
      <c r="P14" s="55">
        <f t="shared" si="2"/>
        <v>458.9533333333334</v>
      </c>
      <c r="Q14" s="54">
        <f t="shared" si="3"/>
        <v>458.9533333333334</v>
      </c>
      <c r="R14" s="233">
        <v>458.18</v>
      </c>
      <c r="S14" s="101">
        <v>454.48</v>
      </c>
    </row>
    <row r="15" spans="1:19" ht="84" customHeight="1">
      <c r="A15" s="181" t="s">
        <v>131</v>
      </c>
      <c r="B15" s="108" t="s">
        <v>28</v>
      </c>
      <c r="C15" s="109" t="s">
        <v>239</v>
      </c>
      <c r="D15" s="109" t="s">
        <v>82</v>
      </c>
      <c r="E15" s="134"/>
      <c r="F15" s="134"/>
      <c r="G15" s="134"/>
      <c r="H15" s="134"/>
      <c r="I15" s="50"/>
      <c r="J15" s="50">
        <v>529</v>
      </c>
      <c r="K15" s="50">
        <v>598</v>
      </c>
      <c r="L15" s="50">
        <v>518</v>
      </c>
      <c r="M15" s="50">
        <v>448.86</v>
      </c>
      <c r="N15" s="150">
        <f t="shared" si="0"/>
        <v>4</v>
      </c>
      <c r="O15" s="2">
        <f t="shared" si="1"/>
        <v>0.11662966662128525</v>
      </c>
      <c r="P15" s="55">
        <f t="shared" si="2"/>
        <v>523.465</v>
      </c>
      <c r="Q15" s="54">
        <f t="shared" si="3"/>
        <v>523.465</v>
      </c>
      <c r="R15" s="233">
        <v>507.14</v>
      </c>
      <c r="S15" s="101">
        <v>518.18</v>
      </c>
    </row>
    <row r="16" spans="1:19" ht="35.2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268"/>
      <c r="S16" s="277"/>
    </row>
  </sheetData>
  <sheetProtection/>
  <mergeCells count="15">
    <mergeCell ref="D6:D7"/>
    <mergeCell ref="E6:M6"/>
    <mergeCell ref="N6:N7"/>
    <mergeCell ref="O6:O7"/>
    <mergeCell ref="P6:P7"/>
    <mergeCell ref="R6:R7"/>
    <mergeCell ref="Q6:Q7"/>
    <mergeCell ref="S6:S7"/>
    <mergeCell ref="A16:Q16"/>
    <mergeCell ref="A8:Q8"/>
    <mergeCell ref="N1:P1"/>
    <mergeCell ref="A3:P3"/>
    <mergeCell ref="A6:A7"/>
    <mergeCell ref="B6:B7"/>
    <mergeCell ref="C6:C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85" zoomScaleNormal="85" zoomScalePageLayoutView="0" workbookViewId="0" topLeftCell="A11">
      <selection activeCell="H6" sqref="H6:H7"/>
    </sheetView>
  </sheetViews>
  <sheetFormatPr defaultColWidth="9.140625" defaultRowHeight="15"/>
  <cols>
    <col min="1" max="1" width="16.8515625" style="16" customWidth="1"/>
    <col min="2" max="2" width="7.8515625" style="16" customWidth="1"/>
    <col min="3" max="3" width="17.7109375" style="16" customWidth="1"/>
    <col min="4" max="4" width="24.57421875" style="16" customWidth="1"/>
    <col min="5" max="6" width="16.00390625" style="17" customWidth="1"/>
    <col min="7" max="13" width="13.7109375" style="17" customWidth="1"/>
    <col min="14" max="14" width="14.8515625" style="17" customWidth="1"/>
    <col min="15" max="15" width="9.8515625" style="17" customWidth="1"/>
    <col min="16" max="16" width="12.421875" style="17" customWidth="1"/>
    <col min="17" max="17" width="17.421875" style="17" customWidth="1"/>
    <col min="18" max="18" width="15.7109375" style="17" customWidth="1"/>
    <col min="19" max="19" width="15.7109375" style="17" hidden="1" customWidth="1"/>
    <col min="20" max="20" width="17.7109375" style="17" hidden="1" customWidth="1"/>
    <col min="21" max="21" width="15.8515625" style="16" hidden="1" customWidth="1"/>
    <col min="22" max="22" width="16.57421875" style="16" hidden="1" customWidth="1"/>
    <col min="23" max="23" width="16.421875" style="17" customWidth="1"/>
    <col min="24" max="24" width="17.7109375" style="16" customWidth="1"/>
    <col min="25" max="16384" width="9.140625" style="16" customWidth="1"/>
  </cols>
  <sheetData>
    <row r="1" spans="15:24" ht="42.75" customHeight="1">
      <c r="O1" s="371" t="s">
        <v>61</v>
      </c>
      <c r="P1" s="371"/>
      <c r="W1" s="259"/>
      <c r="X1" s="263"/>
    </row>
    <row r="2" spans="23:24" ht="15">
      <c r="W2" s="259"/>
      <c r="X2" s="263"/>
    </row>
    <row r="3" spans="1:24" ht="41.25" customHeight="1">
      <c r="A3" s="378" t="s">
        <v>327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16"/>
      <c r="S3" s="16"/>
      <c r="T3" s="16"/>
      <c r="W3" s="259"/>
      <c r="X3" s="262"/>
    </row>
    <row r="4" spans="23:24" ht="15">
      <c r="W4" s="259"/>
      <c r="X4" s="263"/>
    </row>
    <row r="5" spans="1:24" s="18" customFormat="1" ht="36" customHeight="1">
      <c r="A5" s="321" t="s">
        <v>44</v>
      </c>
      <c r="B5" s="321" t="s">
        <v>27</v>
      </c>
      <c r="C5" s="321" t="s">
        <v>43</v>
      </c>
      <c r="D5" s="321" t="s">
        <v>15</v>
      </c>
      <c r="E5" s="358" t="s">
        <v>56</v>
      </c>
      <c r="F5" s="358"/>
      <c r="G5" s="358"/>
      <c r="H5" s="358"/>
      <c r="I5" s="358"/>
      <c r="J5" s="358"/>
      <c r="K5" s="358"/>
      <c r="L5" s="358"/>
      <c r="M5" s="358"/>
      <c r="N5" s="358"/>
      <c r="O5" s="321" t="s">
        <v>46</v>
      </c>
      <c r="P5" s="321" t="s">
        <v>47</v>
      </c>
      <c r="Q5" s="338" t="s">
        <v>207</v>
      </c>
      <c r="R5" s="360" t="s">
        <v>321</v>
      </c>
      <c r="S5" s="373" t="s">
        <v>209</v>
      </c>
      <c r="T5" s="373" t="s">
        <v>210</v>
      </c>
      <c r="U5" s="373" t="s">
        <v>212</v>
      </c>
      <c r="V5" s="373" t="s">
        <v>213</v>
      </c>
      <c r="W5" s="363" t="s">
        <v>232</v>
      </c>
      <c r="X5" s="331" t="s">
        <v>311</v>
      </c>
    </row>
    <row r="6" spans="1:24" s="18" customFormat="1" ht="38.25" customHeight="1">
      <c r="A6" s="321"/>
      <c r="B6" s="321"/>
      <c r="C6" s="321"/>
      <c r="D6" s="321"/>
      <c r="E6" s="324" t="s">
        <v>352</v>
      </c>
      <c r="F6" s="324" t="s">
        <v>337</v>
      </c>
      <c r="G6" s="324" t="s">
        <v>353</v>
      </c>
      <c r="H6" s="342" t="s">
        <v>355</v>
      </c>
      <c r="I6" s="376" t="s">
        <v>342</v>
      </c>
      <c r="J6" s="342" t="s">
        <v>343</v>
      </c>
      <c r="K6" s="342" t="s">
        <v>348</v>
      </c>
      <c r="L6" s="342" t="s">
        <v>344</v>
      </c>
      <c r="M6" s="342" t="s">
        <v>345</v>
      </c>
      <c r="N6" s="342" t="s">
        <v>349</v>
      </c>
      <c r="O6" s="321"/>
      <c r="P6" s="321"/>
      <c r="Q6" s="338"/>
      <c r="R6" s="375"/>
      <c r="S6" s="373"/>
      <c r="T6" s="373"/>
      <c r="U6" s="373"/>
      <c r="V6" s="373"/>
      <c r="W6" s="379"/>
      <c r="X6" s="332"/>
    </row>
    <row r="7" spans="1:24" s="18" customFormat="1" ht="140.25" customHeight="1">
      <c r="A7" s="321"/>
      <c r="B7" s="321"/>
      <c r="C7" s="321"/>
      <c r="D7" s="321"/>
      <c r="E7" s="325"/>
      <c r="F7" s="325"/>
      <c r="G7" s="325"/>
      <c r="H7" s="343"/>
      <c r="I7" s="377"/>
      <c r="J7" s="343"/>
      <c r="K7" s="343"/>
      <c r="L7" s="343"/>
      <c r="M7" s="343"/>
      <c r="N7" s="343"/>
      <c r="O7" s="321"/>
      <c r="P7" s="321"/>
      <c r="Q7" s="338"/>
      <c r="R7" s="365"/>
      <c r="S7" s="373"/>
      <c r="T7" s="373"/>
      <c r="U7" s="373"/>
      <c r="V7" s="373"/>
      <c r="W7" s="364"/>
      <c r="X7" s="366"/>
    </row>
    <row r="8" spans="1:24" ht="41.25" customHeight="1">
      <c r="A8" s="347" t="s">
        <v>31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259"/>
      <c r="X8" s="272"/>
    </row>
    <row r="9" spans="1:24" ht="108.75" customHeight="1">
      <c r="A9" s="220" t="s">
        <v>278</v>
      </c>
      <c r="B9" s="221" t="s">
        <v>28</v>
      </c>
      <c r="C9" s="222" t="s">
        <v>279</v>
      </c>
      <c r="D9" s="198" t="s">
        <v>280</v>
      </c>
      <c r="E9" s="231">
        <v>420</v>
      </c>
      <c r="F9" s="231">
        <v>365</v>
      </c>
      <c r="G9" s="50">
        <v>380</v>
      </c>
      <c r="H9" s="50"/>
      <c r="I9" s="50"/>
      <c r="J9" s="253">
        <v>296</v>
      </c>
      <c r="K9" s="232">
        <v>478</v>
      </c>
      <c r="L9" s="232">
        <v>510</v>
      </c>
      <c r="M9" s="232"/>
      <c r="N9" s="50">
        <v>520.88</v>
      </c>
      <c r="O9" s="150">
        <f aca="true" t="shared" si="0" ref="O9:O14">COUNT(E9:N9)</f>
        <v>7</v>
      </c>
      <c r="P9" s="2">
        <f aca="true" t="shared" si="1" ref="P9:P14">STDEVA(E9:N9)/(SUM(E9:N9)/COUNTIF(E9:N9,"&gt;0"))</f>
        <v>0.19605684247153143</v>
      </c>
      <c r="Q9" s="93">
        <f aca="true" t="shared" si="2" ref="Q9:Q14">1/O9*(SUM(E9:N9))</f>
        <v>424.2685714285714</v>
      </c>
      <c r="R9" s="94">
        <f aca="true" t="shared" si="3" ref="R9:R14">Q9</f>
        <v>424.2685714285714</v>
      </c>
      <c r="S9" s="95">
        <v>355.85</v>
      </c>
      <c r="T9" s="95">
        <v>446.67</v>
      </c>
      <c r="U9" s="95">
        <v>446.67</v>
      </c>
      <c r="V9" s="95">
        <v>418.85</v>
      </c>
      <c r="W9" s="278">
        <v>363</v>
      </c>
      <c r="X9" s="102">
        <v>370.9</v>
      </c>
    </row>
    <row r="10" spans="1:24" ht="108.75" customHeight="1">
      <c r="A10" s="309" t="s">
        <v>278</v>
      </c>
      <c r="B10" s="200" t="s">
        <v>28</v>
      </c>
      <c r="C10" s="201" t="s">
        <v>281</v>
      </c>
      <c r="D10" s="201" t="s">
        <v>280</v>
      </c>
      <c r="E10" s="233">
        <v>350</v>
      </c>
      <c r="F10" s="233">
        <v>370</v>
      </c>
      <c r="G10" s="50">
        <v>360</v>
      </c>
      <c r="H10" s="50"/>
      <c r="I10" s="50"/>
      <c r="J10" s="254">
        <v>280</v>
      </c>
      <c r="K10" s="111">
        <v>453</v>
      </c>
      <c r="L10" s="111">
        <v>475</v>
      </c>
      <c r="M10" s="111">
        <v>498</v>
      </c>
      <c r="N10" s="50">
        <v>464.43</v>
      </c>
      <c r="O10" s="150">
        <f t="shared" si="0"/>
        <v>8</v>
      </c>
      <c r="P10" s="2">
        <f t="shared" si="1"/>
        <v>0.1889837074667206</v>
      </c>
      <c r="Q10" s="93">
        <f t="shared" si="2"/>
        <v>406.30375</v>
      </c>
      <c r="R10" s="94">
        <f t="shared" si="3"/>
        <v>406.30375</v>
      </c>
      <c r="S10" s="95"/>
      <c r="T10" s="95"/>
      <c r="U10" s="95"/>
      <c r="V10" s="95"/>
      <c r="W10" s="279">
        <v>356.13</v>
      </c>
      <c r="X10" s="102">
        <v>360.63</v>
      </c>
    </row>
    <row r="11" spans="1:24" ht="108.75" customHeight="1">
      <c r="A11" s="204" t="s">
        <v>278</v>
      </c>
      <c r="B11" s="200" t="s">
        <v>28</v>
      </c>
      <c r="C11" s="201" t="s">
        <v>282</v>
      </c>
      <c r="D11" s="201" t="s">
        <v>280</v>
      </c>
      <c r="E11" s="233">
        <v>500</v>
      </c>
      <c r="F11" s="233">
        <v>370</v>
      </c>
      <c r="G11" s="50"/>
      <c r="H11" s="50"/>
      <c r="I11" s="50"/>
      <c r="J11" s="254"/>
      <c r="K11" s="111">
        <v>500</v>
      </c>
      <c r="L11" s="111">
        <v>439</v>
      </c>
      <c r="M11" s="111"/>
      <c r="N11" s="50">
        <v>464.43</v>
      </c>
      <c r="O11" s="150">
        <f t="shared" si="0"/>
        <v>5</v>
      </c>
      <c r="P11" s="2">
        <f t="shared" si="1"/>
        <v>0.11853616431872688</v>
      </c>
      <c r="Q11" s="93">
        <f t="shared" si="2"/>
        <v>454.686</v>
      </c>
      <c r="R11" s="94">
        <f t="shared" si="3"/>
        <v>454.686</v>
      </c>
      <c r="S11" s="95"/>
      <c r="T11" s="95"/>
      <c r="U11" s="95"/>
      <c r="V11" s="95"/>
      <c r="W11" s="279">
        <v>381.02</v>
      </c>
      <c r="X11" s="102">
        <v>391.11</v>
      </c>
    </row>
    <row r="12" spans="1:24" ht="108.75" customHeight="1">
      <c r="A12" s="204" t="s">
        <v>283</v>
      </c>
      <c r="B12" s="200" t="s">
        <v>28</v>
      </c>
      <c r="C12" s="201" t="s">
        <v>284</v>
      </c>
      <c r="D12" s="201" t="s">
        <v>285</v>
      </c>
      <c r="E12" s="233">
        <v>550</v>
      </c>
      <c r="F12" s="233">
        <v>560</v>
      </c>
      <c r="G12" s="50">
        <v>530</v>
      </c>
      <c r="H12" s="50"/>
      <c r="I12" s="50"/>
      <c r="J12" s="50">
        <v>460</v>
      </c>
      <c r="K12" s="50"/>
      <c r="L12" s="111"/>
      <c r="M12" s="111"/>
      <c r="N12" s="50">
        <v>592.53</v>
      </c>
      <c r="O12" s="150">
        <f t="shared" si="0"/>
        <v>5</v>
      </c>
      <c r="P12" s="2">
        <f t="shared" si="1"/>
        <v>0.09167323987865895</v>
      </c>
      <c r="Q12" s="93">
        <f t="shared" si="2"/>
        <v>538.506</v>
      </c>
      <c r="R12" s="94">
        <f t="shared" si="3"/>
        <v>538.506</v>
      </c>
      <c r="S12" s="95"/>
      <c r="T12" s="95"/>
      <c r="U12" s="95"/>
      <c r="V12" s="95"/>
      <c r="W12" s="279">
        <v>498.78</v>
      </c>
      <c r="X12" s="102">
        <v>499.99</v>
      </c>
    </row>
    <row r="13" spans="1:24" ht="108.75" customHeight="1">
      <c r="A13" s="107" t="s">
        <v>191</v>
      </c>
      <c r="B13" s="108" t="s">
        <v>28</v>
      </c>
      <c r="C13" s="109" t="s">
        <v>192</v>
      </c>
      <c r="D13" s="109" t="s">
        <v>83</v>
      </c>
      <c r="E13" s="119">
        <v>650</v>
      </c>
      <c r="F13" s="119"/>
      <c r="G13" s="119">
        <v>480</v>
      </c>
      <c r="H13" s="119">
        <v>640</v>
      </c>
      <c r="I13" s="119">
        <v>460</v>
      </c>
      <c r="J13" s="119">
        <v>560</v>
      </c>
      <c r="K13" s="50"/>
      <c r="L13" s="50"/>
      <c r="M13" s="50"/>
      <c r="N13" s="50">
        <v>499.12</v>
      </c>
      <c r="O13" s="150">
        <f t="shared" si="0"/>
        <v>6</v>
      </c>
      <c r="P13" s="2">
        <f t="shared" si="1"/>
        <v>0.1499152872462241</v>
      </c>
      <c r="Q13" s="93">
        <f t="shared" si="2"/>
        <v>548.1866666666666</v>
      </c>
      <c r="R13" s="94">
        <f t="shared" si="3"/>
        <v>548.1866666666666</v>
      </c>
      <c r="S13" s="95"/>
      <c r="T13" s="95"/>
      <c r="U13" s="95"/>
      <c r="V13" s="95"/>
      <c r="W13" s="279">
        <v>497</v>
      </c>
      <c r="X13" s="102">
        <v>506.13</v>
      </c>
    </row>
    <row r="14" spans="1:24" ht="108" customHeight="1">
      <c r="A14" s="43" t="s">
        <v>191</v>
      </c>
      <c r="B14" s="43" t="s">
        <v>28</v>
      </c>
      <c r="C14" s="40" t="s">
        <v>193</v>
      </c>
      <c r="D14" s="40" t="s">
        <v>83</v>
      </c>
      <c r="E14" s="50">
        <v>700</v>
      </c>
      <c r="F14" s="50"/>
      <c r="G14" s="50">
        <v>450</v>
      </c>
      <c r="H14" s="50">
        <v>600</v>
      </c>
      <c r="I14" s="50">
        <v>380</v>
      </c>
      <c r="J14" s="50">
        <v>460</v>
      </c>
      <c r="K14" s="50"/>
      <c r="L14" s="50"/>
      <c r="M14" s="50"/>
      <c r="N14" s="50">
        <v>499.12</v>
      </c>
      <c r="O14" s="150">
        <f t="shared" si="0"/>
        <v>6</v>
      </c>
      <c r="P14" s="2">
        <f t="shared" si="1"/>
        <v>0.225134430512048</v>
      </c>
      <c r="Q14" s="93">
        <f t="shared" si="2"/>
        <v>514.8533333333332</v>
      </c>
      <c r="R14" s="94">
        <f t="shared" si="3"/>
        <v>514.8533333333332</v>
      </c>
      <c r="S14" s="95">
        <v>358.79</v>
      </c>
      <c r="T14" s="95">
        <v>416.67</v>
      </c>
      <c r="U14" s="95">
        <v>416.67</v>
      </c>
      <c r="V14" s="95">
        <v>394.16</v>
      </c>
      <c r="W14" s="279">
        <v>492</v>
      </c>
      <c r="X14" s="102">
        <v>496.58</v>
      </c>
    </row>
    <row r="15" spans="23:24" ht="15">
      <c r="W15" s="259"/>
      <c r="X15" s="263"/>
    </row>
    <row r="16" spans="1:24" ht="14.25" customHeight="1">
      <c r="A16" s="374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W16" s="259"/>
      <c r="X16" s="263"/>
    </row>
    <row r="17" spans="1:24" ht="15">
      <c r="A17" s="374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W17" s="259"/>
      <c r="X17" s="263"/>
    </row>
    <row r="18" spans="1:24" ht="15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16"/>
      <c r="S18" s="16"/>
      <c r="T18" s="16"/>
      <c r="W18" s="259"/>
      <c r="X18" s="262"/>
    </row>
    <row r="19" spans="1:24" ht="1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16"/>
      <c r="S19" s="16"/>
      <c r="T19" s="16"/>
      <c r="W19" s="259"/>
      <c r="X19" s="262"/>
    </row>
  </sheetData>
  <sheetProtection/>
  <mergeCells count="30">
    <mergeCell ref="X5:X7"/>
    <mergeCell ref="O1:P1"/>
    <mergeCell ref="A3:Q3"/>
    <mergeCell ref="C5:C7"/>
    <mergeCell ref="P5:P7"/>
    <mergeCell ref="W5:W7"/>
    <mergeCell ref="F6:F7"/>
    <mergeCell ref="K6:K7"/>
    <mergeCell ref="L6:L7"/>
    <mergeCell ref="M6:M7"/>
    <mergeCell ref="A16:Q17"/>
    <mergeCell ref="R5:R7"/>
    <mergeCell ref="V5:V7"/>
    <mergeCell ref="O5:O7"/>
    <mergeCell ref="G6:G7"/>
    <mergeCell ref="Q5:Q7"/>
    <mergeCell ref="S5:S7"/>
    <mergeCell ref="H6:H7"/>
    <mergeCell ref="I6:I7"/>
    <mergeCell ref="J6:J7"/>
    <mergeCell ref="A18:Q19"/>
    <mergeCell ref="B5:B7"/>
    <mergeCell ref="N6:N7"/>
    <mergeCell ref="E5:N5"/>
    <mergeCell ref="D5:D7"/>
    <mergeCell ref="U5:U7"/>
    <mergeCell ref="T5:T7"/>
    <mergeCell ref="E6:E7"/>
    <mergeCell ref="A5:A7"/>
    <mergeCell ref="A8:V8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5" zoomScaleNormal="85" zoomScalePageLayoutView="0" workbookViewId="0" topLeftCell="A31">
      <selection activeCell="I35" sqref="I35:I36"/>
    </sheetView>
  </sheetViews>
  <sheetFormatPr defaultColWidth="9.140625" defaultRowHeight="15"/>
  <cols>
    <col min="1" max="1" width="15.8515625" style="16" customWidth="1"/>
    <col min="2" max="2" width="6.28125" style="16" customWidth="1"/>
    <col min="3" max="3" width="28.28125" style="16" customWidth="1"/>
    <col min="4" max="4" width="15.7109375" style="16" customWidth="1"/>
    <col min="5" max="9" width="11.7109375" style="17" customWidth="1"/>
    <col min="10" max="10" width="11.00390625" style="17" customWidth="1"/>
    <col min="11" max="11" width="14.7109375" style="17" customWidth="1"/>
    <col min="12" max="12" width="11.57421875" style="17" customWidth="1"/>
    <col min="13" max="13" width="11.140625" style="17" customWidth="1"/>
    <col min="14" max="14" width="12.140625" style="17" customWidth="1"/>
    <col min="15" max="15" width="18.28125" style="17" customWidth="1"/>
    <col min="16" max="16" width="13.8515625" style="17" customWidth="1"/>
    <col min="17" max="17" width="15.140625" style="17" customWidth="1"/>
    <col min="18" max="18" width="16.28125" style="16" customWidth="1"/>
    <col min="19" max="16384" width="9.140625" style="16" customWidth="1"/>
  </cols>
  <sheetData>
    <row r="1" spans="13:18" ht="19.5" customHeight="1">
      <c r="M1" s="371" t="s">
        <v>64</v>
      </c>
      <c r="N1" s="371"/>
      <c r="O1" s="371"/>
      <c r="P1" s="16"/>
      <c r="Q1" s="259"/>
      <c r="R1" s="262"/>
    </row>
    <row r="2" spans="17:18" ht="15">
      <c r="Q2" s="259"/>
      <c r="R2" s="263"/>
    </row>
    <row r="3" spans="1:18" ht="58.5" customHeight="1">
      <c r="A3" s="393" t="s">
        <v>328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6"/>
      <c r="Q3" s="259"/>
      <c r="R3" s="262"/>
    </row>
    <row r="4" spans="1:18" s="18" customFormat="1" ht="41.25" customHeight="1">
      <c r="A4" s="389" t="s">
        <v>44</v>
      </c>
      <c r="B4" s="389" t="s">
        <v>27</v>
      </c>
      <c r="C4" s="389" t="s">
        <v>43</v>
      </c>
      <c r="D4" s="389" t="s">
        <v>16</v>
      </c>
      <c r="E4" s="399" t="s">
        <v>56</v>
      </c>
      <c r="F4" s="399"/>
      <c r="G4" s="399"/>
      <c r="H4" s="399"/>
      <c r="I4" s="399"/>
      <c r="J4" s="399"/>
      <c r="K4" s="399"/>
      <c r="L4" s="399"/>
      <c r="M4" s="389" t="s">
        <v>46</v>
      </c>
      <c r="N4" s="390" t="s">
        <v>47</v>
      </c>
      <c r="O4" s="397" t="s">
        <v>207</v>
      </c>
      <c r="P4" s="407" t="s">
        <v>323</v>
      </c>
      <c r="Q4" s="363" t="s">
        <v>232</v>
      </c>
      <c r="R4" s="380" t="s">
        <v>312</v>
      </c>
    </row>
    <row r="5" spans="1:18" s="18" customFormat="1" ht="53.25" customHeight="1">
      <c r="A5" s="389"/>
      <c r="B5" s="389"/>
      <c r="C5" s="389"/>
      <c r="D5" s="389"/>
      <c r="E5" s="395" t="s">
        <v>352</v>
      </c>
      <c r="F5" s="395" t="s">
        <v>337</v>
      </c>
      <c r="G5" s="395" t="s">
        <v>353</v>
      </c>
      <c r="H5" s="395" t="s">
        <v>356</v>
      </c>
      <c r="I5" s="395" t="s">
        <v>357</v>
      </c>
      <c r="J5" s="395" t="s">
        <v>341</v>
      </c>
      <c r="K5" s="395" t="s">
        <v>358</v>
      </c>
      <c r="L5" s="395" t="s">
        <v>349</v>
      </c>
      <c r="M5" s="389"/>
      <c r="N5" s="391"/>
      <c r="O5" s="398"/>
      <c r="P5" s="408"/>
      <c r="Q5" s="379"/>
      <c r="R5" s="381"/>
    </row>
    <row r="6" spans="1:18" s="18" customFormat="1" ht="83.25" customHeight="1">
      <c r="A6" s="389"/>
      <c r="B6" s="389"/>
      <c r="C6" s="389"/>
      <c r="D6" s="389"/>
      <c r="E6" s="401"/>
      <c r="F6" s="396"/>
      <c r="G6" s="396"/>
      <c r="H6" s="396"/>
      <c r="I6" s="396"/>
      <c r="J6" s="402"/>
      <c r="K6" s="396"/>
      <c r="L6" s="402"/>
      <c r="M6" s="389"/>
      <c r="N6" s="392"/>
      <c r="O6" s="398"/>
      <c r="P6" s="408"/>
      <c r="Q6" s="386"/>
      <c r="R6" s="382"/>
    </row>
    <row r="7" spans="1:18" ht="39" customHeight="1">
      <c r="A7" s="387" t="s">
        <v>78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59"/>
      <c r="R7" s="280"/>
    </row>
    <row r="8" spans="1:18" ht="157.5" customHeight="1">
      <c r="A8" s="44" t="s">
        <v>153</v>
      </c>
      <c r="B8" s="44" t="s">
        <v>32</v>
      </c>
      <c r="C8" s="41" t="s">
        <v>154</v>
      </c>
      <c r="D8" s="41" t="s">
        <v>152</v>
      </c>
      <c r="E8" s="21">
        <v>68</v>
      </c>
      <c r="F8" s="21"/>
      <c r="G8" s="21">
        <v>65</v>
      </c>
      <c r="H8" s="21">
        <v>66</v>
      </c>
      <c r="I8" s="21">
        <v>64</v>
      </c>
      <c r="J8" s="21">
        <v>65</v>
      </c>
      <c r="K8" s="243">
        <v>62</v>
      </c>
      <c r="L8" s="21">
        <v>66.84</v>
      </c>
      <c r="M8" s="20">
        <f>COUNT(E8:L8)</f>
        <v>7</v>
      </c>
      <c r="N8" s="22">
        <f>STDEVA(E8:L8)/(SUM(E8:L8)/COUNTIF(E8:L8,"&gt;0"))</f>
        <v>0.02993604722861617</v>
      </c>
      <c r="O8" s="58">
        <f>1/M8*(SUM(E8:L8))</f>
        <v>65.26285714285714</v>
      </c>
      <c r="P8" s="56">
        <f>O8</f>
        <v>65.26285714285714</v>
      </c>
      <c r="Q8" s="230">
        <v>59.33</v>
      </c>
      <c r="R8" s="96">
        <v>59.18</v>
      </c>
    </row>
    <row r="9" spans="1:18" ht="159" customHeight="1">
      <c r="A9" s="44" t="s">
        <v>153</v>
      </c>
      <c r="B9" s="44" t="s">
        <v>32</v>
      </c>
      <c r="C9" s="41" t="s">
        <v>155</v>
      </c>
      <c r="D9" s="41" t="s">
        <v>235</v>
      </c>
      <c r="E9" s="21">
        <v>65</v>
      </c>
      <c r="F9" s="21">
        <v>70</v>
      </c>
      <c r="G9" s="21">
        <v>75</v>
      </c>
      <c r="H9" s="21">
        <v>68</v>
      </c>
      <c r="I9" s="21">
        <v>66</v>
      </c>
      <c r="J9" s="21"/>
      <c r="K9" s="21">
        <v>58</v>
      </c>
      <c r="L9" s="21">
        <v>66.84</v>
      </c>
      <c r="M9" s="151">
        <f>COUNT(E9:L9)</f>
        <v>7</v>
      </c>
      <c r="N9" s="22">
        <f>STDEVA(E9:L9)/(SUM(E9:L9)/COUNTIF(E9:L9,"&gt;0"))</f>
        <v>0.07710588513984651</v>
      </c>
      <c r="O9" s="58">
        <f>1/M9*(SUM(E9:L9))</f>
        <v>66.97714285714285</v>
      </c>
      <c r="P9" s="56">
        <f>O9</f>
        <v>66.97714285714285</v>
      </c>
      <c r="Q9" s="257">
        <v>65.56</v>
      </c>
      <c r="R9" s="96">
        <v>64.98</v>
      </c>
    </row>
    <row r="10" spans="1:18" ht="159" customHeight="1">
      <c r="A10" s="223" t="s">
        <v>153</v>
      </c>
      <c r="B10" s="218" t="s">
        <v>32</v>
      </c>
      <c r="C10" s="224" t="s">
        <v>155</v>
      </c>
      <c r="D10" s="195" t="s">
        <v>152</v>
      </c>
      <c r="E10" s="230">
        <v>65</v>
      </c>
      <c r="F10" s="230">
        <v>56</v>
      </c>
      <c r="G10" s="230">
        <v>68</v>
      </c>
      <c r="H10" s="230">
        <v>68</v>
      </c>
      <c r="I10" s="230">
        <v>66</v>
      </c>
      <c r="J10" s="235">
        <v>66</v>
      </c>
      <c r="K10" s="235">
        <v>68</v>
      </c>
      <c r="L10" s="21">
        <v>66.84</v>
      </c>
      <c r="M10" s="151">
        <f>COUNT(E10:L10)</f>
        <v>8</v>
      </c>
      <c r="N10" s="22">
        <f>STDEVA(E10:L10)/(SUM(E10:L10)/COUNTIF(E10:L10,"&gt;0"))</f>
        <v>0.060962434450267625</v>
      </c>
      <c r="O10" s="58">
        <f>1/M10*(SUM(E10:L10))</f>
        <v>65.48</v>
      </c>
      <c r="P10" s="56">
        <f>O10</f>
        <v>65.48</v>
      </c>
      <c r="Q10" s="257">
        <v>61.32</v>
      </c>
      <c r="R10" s="96">
        <v>63.16</v>
      </c>
    </row>
    <row r="11" spans="1:18" ht="159" customHeight="1">
      <c r="A11" s="206" t="s">
        <v>153</v>
      </c>
      <c r="B11" s="207" t="s">
        <v>32</v>
      </c>
      <c r="C11" s="208" t="s">
        <v>286</v>
      </c>
      <c r="D11" s="208" t="s">
        <v>152</v>
      </c>
      <c r="E11" s="116">
        <v>85</v>
      </c>
      <c r="F11" s="116">
        <v>68</v>
      </c>
      <c r="G11" s="116"/>
      <c r="H11" s="116">
        <v>77</v>
      </c>
      <c r="I11" s="116">
        <v>76</v>
      </c>
      <c r="J11" s="116"/>
      <c r="K11" s="116"/>
      <c r="L11" s="21">
        <v>84.4</v>
      </c>
      <c r="M11" s="151">
        <f>COUNT(E11:L11)</f>
        <v>5</v>
      </c>
      <c r="N11" s="22">
        <f>STDEVA(E11:L11)/(SUM(E11:L11)/COUNTIF(E11:L11,"&gt;0"))</f>
        <v>0.08940613340297117</v>
      </c>
      <c r="O11" s="58">
        <f>1/M11*(SUM(E11:L11))</f>
        <v>78.08</v>
      </c>
      <c r="P11" s="56">
        <f>O11</f>
        <v>78.08</v>
      </c>
      <c r="Q11" s="257">
        <v>64.9</v>
      </c>
      <c r="R11" s="96">
        <v>66.73</v>
      </c>
    </row>
    <row r="12" spans="1:18" ht="155.25" customHeight="1">
      <c r="A12" s="44" t="s">
        <v>153</v>
      </c>
      <c r="B12" s="44" t="s">
        <v>32</v>
      </c>
      <c r="C12" s="41" t="s">
        <v>240</v>
      </c>
      <c r="D12" s="41" t="s">
        <v>156</v>
      </c>
      <c r="E12" s="21">
        <v>75</v>
      </c>
      <c r="F12" s="21">
        <v>80</v>
      </c>
      <c r="G12" s="21"/>
      <c r="H12" s="21">
        <v>82</v>
      </c>
      <c r="I12" s="21">
        <v>80</v>
      </c>
      <c r="J12" s="21"/>
      <c r="K12" s="21"/>
      <c r="L12" s="21">
        <v>84.4</v>
      </c>
      <c r="M12" s="20">
        <f>COUNT(E12:L12)</f>
        <v>5</v>
      </c>
      <c r="N12" s="22">
        <f>STDEVA(E12:L12)/(SUM(E12:L12)/COUNTIF(E12:L12,"&gt;0"))</f>
        <v>0.043135858521239544</v>
      </c>
      <c r="O12" s="58">
        <f>1/M12*(SUM(E12:L12))</f>
        <v>80.28</v>
      </c>
      <c r="P12" s="56">
        <f>O12</f>
        <v>80.28</v>
      </c>
      <c r="Q12" s="257">
        <v>69.15</v>
      </c>
      <c r="R12" s="96">
        <v>70.33</v>
      </c>
    </row>
    <row r="13" spans="1:18" ht="30.75" customHeight="1">
      <c r="A13" s="19"/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0"/>
      <c r="N13" s="22"/>
      <c r="O13" s="21"/>
      <c r="P13" s="21"/>
      <c r="Q13" s="259"/>
      <c r="R13" s="281"/>
    </row>
    <row r="14" spans="1:18" ht="39.75" customHeight="1">
      <c r="A14" s="389" t="s">
        <v>44</v>
      </c>
      <c r="B14" s="389" t="s">
        <v>27</v>
      </c>
      <c r="C14" s="389" t="s">
        <v>43</v>
      </c>
      <c r="D14" s="389" t="s">
        <v>16</v>
      </c>
      <c r="E14" s="399" t="s">
        <v>56</v>
      </c>
      <c r="F14" s="399"/>
      <c r="G14" s="399"/>
      <c r="H14" s="399"/>
      <c r="I14" s="399"/>
      <c r="J14" s="399"/>
      <c r="K14" s="399"/>
      <c r="L14" s="399"/>
      <c r="M14" s="390" t="s">
        <v>46</v>
      </c>
      <c r="N14" s="390" t="s">
        <v>47</v>
      </c>
      <c r="O14" s="397" t="s">
        <v>207</v>
      </c>
      <c r="P14" s="407" t="s">
        <v>323</v>
      </c>
      <c r="Q14" s="383" t="s">
        <v>232</v>
      </c>
      <c r="R14" s="380" t="s">
        <v>312</v>
      </c>
    </row>
    <row r="15" spans="1:18" ht="61.5" customHeight="1">
      <c r="A15" s="389"/>
      <c r="B15" s="389"/>
      <c r="C15" s="389"/>
      <c r="D15" s="389"/>
      <c r="E15" s="324" t="s">
        <v>359</v>
      </c>
      <c r="F15" s="324" t="s">
        <v>337</v>
      </c>
      <c r="G15" s="324" t="s">
        <v>353</v>
      </c>
      <c r="H15" s="324" t="s">
        <v>360</v>
      </c>
      <c r="I15" s="354" t="s">
        <v>357</v>
      </c>
      <c r="J15" s="342" t="s">
        <v>341</v>
      </c>
      <c r="K15" s="342" t="s">
        <v>361</v>
      </c>
      <c r="L15" s="342" t="s">
        <v>349</v>
      </c>
      <c r="M15" s="391"/>
      <c r="N15" s="391"/>
      <c r="O15" s="398"/>
      <c r="P15" s="408"/>
      <c r="Q15" s="384"/>
      <c r="R15" s="381"/>
    </row>
    <row r="16" spans="1:18" ht="70.5" customHeight="1">
      <c r="A16" s="389"/>
      <c r="B16" s="389"/>
      <c r="C16" s="389"/>
      <c r="D16" s="389"/>
      <c r="E16" s="394"/>
      <c r="F16" s="325"/>
      <c r="G16" s="325"/>
      <c r="H16" s="325"/>
      <c r="I16" s="400"/>
      <c r="J16" s="343"/>
      <c r="K16" s="343"/>
      <c r="L16" s="343"/>
      <c r="M16" s="392"/>
      <c r="N16" s="392"/>
      <c r="O16" s="398"/>
      <c r="P16" s="408"/>
      <c r="Q16" s="385"/>
      <c r="R16" s="382"/>
    </row>
    <row r="17" spans="1:18" ht="34.5" customHeight="1">
      <c r="A17" s="387" t="s">
        <v>79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259"/>
      <c r="R17" s="280"/>
    </row>
    <row r="18" spans="1:18" ht="91.5" customHeight="1">
      <c r="A18" s="19" t="s">
        <v>45</v>
      </c>
      <c r="B18" s="131" t="s">
        <v>28</v>
      </c>
      <c r="C18" s="1" t="s">
        <v>121</v>
      </c>
      <c r="D18" s="45" t="s">
        <v>236</v>
      </c>
      <c r="E18" s="60">
        <v>80</v>
      </c>
      <c r="F18" s="60">
        <v>65</v>
      </c>
      <c r="G18" s="60">
        <v>70</v>
      </c>
      <c r="H18" s="60">
        <v>73</v>
      </c>
      <c r="I18" s="148">
        <v>71</v>
      </c>
      <c r="J18" s="124">
        <v>66</v>
      </c>
      <c r="K18" s="124">
        <v>60</v>
      </c>
      <c r="L18" s="124">
        <v>86.18</v>
      </c>
      <c r="M18" s="20">
        <f aca="true" t="shared" si="0" ref="M18:M23">COUNT(E18:L18)</f>
        <v>8</v>
      </c>
      <c r="N18" s="22">
        <f aca="true" t="shared" si="1" ref="N18:N23">STDEVA(E18:L18)/(SUM(E18:L18)/COUNTIF(E18:L18,"&gt;0"))</f>
        <v>0.1180374208801298</v>
      </c>
      <c r="O18" s="58">
        <f aca="true" t="shared" si="2" ref="O18:O23">1/M18*(SUM(E18:L18))</f>
        <v>71.39750000000001</v>
      </c>
      <c r="P18" s="56">
        <f aca="true" t="shared" si="3" ref="P18:P23">O18</f>
        <v>71.39750000000001</v>
      </c>
      <c r="Q18" s="230">
        <v>63.35</v>
      </c>
      <c r="R18" s="96">
        <v>66.35</v>
      </c>
    </row>
    <row r="19" spans="1:18" ht="85.5" customHeight="1">
      <c r="A19" s="19" t="s">
        <v>45</v>
      </c>
      <c r="B19" s="131" t="s">
        <v>28</v>
      </c>
      <c r="C19" s="1" t="s">
        <v>122</v>
      </c>
      <c r="D19" s="45" t="s">
        <v>241</v>
      </c>
      <c r="E19" s="60">
        <v>85</v>
      </c>
      <c r="F19" s="241">
        <v>78</v>
      </c>
      <c r="G19" s="241">
        <v>78</v>
      </c>
      <c r="H19" s="241">
        <v>76</v>
      </c>
      <c r="I19" s="149">
        <v>75</v>
      </c>
      <c r="J19" s="154"/>
      <c r="K19" s="154">
        <v>52</v>
      </c>
      <c r="L19" s="154">
        <v>86.18</v>
      </c>
      <c r="M19" s="20">
        <f t="shared" si="0"/>
        <v>7</v>
      </c>
      <c r="N19" s="22">
        <f t="shared" si="1"/>
        <v>0.14948829672454714</v>
      </c>
      <c r="O19" s="58">
        <f t="shared" si="2"/>
        <v>75.74000000000001</v>
      </c>
      <c r="P19" s="56">
        <f t="shared" si="3"/>
        <v>75.74000000000001</v>
      </c>
      <c r="Q19" s="257">
        <v>66.66</v>
      </c>
      <c r="R19" s="96">
        <v>71.22</v>
      </c>
    </row>
    <row r="20" spans="1:18" ht="116.25" customHeight="1">
      <c r="A20" s="19" t="s">
        <v>52</v>
      </c>
      <c r="B20" s="19" t="s">
        <v>28</v>
      </c>
      <c r="C20" s="20" t="s">
        <v>203</v>
      </c>
      <c r="D20" s="20" t="s">
        <v>205</v>
      </c>
      <c r="E20" s="38">
        <v>140</v>
      </c>
      <c r="F20" s="242">
        <v>135</v>
      </c>
      <c r="G20" s="242">
        <v>138</v>
      </c>
      <c r="H20" s="242">
        <v>139</v>
      </c>
      <c r="I20" s="149">
        <v>136</v>
      </c>
      <c r="J20" s="154"/>
      <c r="K20" s="154">
        <v>138</v>
      </c>
      <c r="L20" s="154"/>
      <c r="M20" s="20">
        <f t="shared" si="0"/>
        <v>6</v>
      </c>
      <c r="N20" s="22">
        <f t="shared" si="1"/>
        <v>0.013524687693722948</v>
      </c>
      <c r="O20" s="58">
        <f t="shared" si="2"/>
        <v>137.66666666666666</v>
      </c>
      <c r="P20" s="56">
        <f t="shared" si="3"/>
        <v>137.66666666666666</v>
      </c>
      <c r="Q20" s="257">
        <v>102.78</v>
      </c>
      <c r="R20" s="96">
        <v>125.6</v>
      </c>
    </row>
    <row r="21" spans="1:18" ht="116.25" customHeight="1">
      <c r="A21" s="112" t="s">
        <v>52</v>
      </c>
      <c r="B21" s="113" t="s">
        <v>28</v>
      </c>
      <c r="C21" s="114" t="s">
        <v>203</v>
      </c>
      <c r="D21" s="114" t="s">
        <v>156</v>
      </c>
      <c r="E21" s="38">
        <v>120</v>
      </c>
      <c r="F21" s="242">
        <v>145</v>
      </c>
      <c r="G21" s="242">
        <v>138</v>
      </c>
      <c r="H21" s="242">
        <v>140</v>
      </c>
      <c r="I21" s="149">
        <v>137</v>
      </c>
      <c r="J21" s="154"/>
      <c r="K21" s="154"/>
      <c r="L21" s="154"/>
      <c r="M21" s="20">
        <f t="shared" si="0"/>
        <v>5</v>
      </c>
      <c r="N21" s="22">
        <f t="shared" si="1"/>
        <v>0.06956208797214891</v>
      </c>
      <c r="O21" s="58">
        <f t="shared" si="2"/>
        <v>136</v>
      </c>
      <c r="P21" s="56">
        <f t="shared" si="3"/>
        <v>136</v>
      </c>
      <c r="Q21" s="257">
        <v>105.09</v>
      </c>
      <c r="R21" s="96">
        <v>112.73</v>
      </c>
    </row>
    <row r="22" spans="1:18" ht="92.25" customHeight="1">
      <c r="A22" s="23" t="s">
        <v>63</v>
      </c>
      <c r="B22" s="23" t="s">
        <v>28</v>
      </c>
      <c r="C22" s="20" t="s">
        <v>261</v>
      </c>
      <c r="D22" s="20" t="s">
        <v>205</v>
      </c>
      <c r="E22" s="38"/>
      <c r="F22" s="242">
        <v>79</v>
      </c>
      <c r="G22" s="242">
        <v>95</v>
      </c>
      <c r="H22" s="242">
        <v>96</v>
      </c>
      <c r="I22" s="229">
        <v>94</v>
      </c>
      <c r="J22" s="154"/>
      <c r="K22" s="154"/>
      <c r="L22" s="154">
        <v>86.18</v>
      </c>
      <c r="M22" s="20">
        <f t="shared" si="0"/>
        <v>5</v>
      </c>
      <c r="N22" s="22">
        <f t="shared" si="1"/>
        <v>0.08096942595721517</v>
      </c>
      <c r="O22" s="58">
        <f t="shared" si="2"/>
        <v>90.036</v>
      </c>
      <c r="P22" s="56">
        <f t="shared" si="3"/>
        <v>90.036</v>
      </c>
      <c r="Q22" s="257">
        <v>73.58</v>
      </c>
      <c r="R22" s="96">
        <v>85.28</v>
      </c>
    </row>
    <row r="23" spans="1:18" ht="120" customHeight="1">
      <c r="A23" s="136" t="s">
        <v>63</v>
      </c>
      <c r="B23" s="137" t="s">
        <v>28</v>
      </c>
      <c r="C23" s="114" t="s">
        <v>261</v>
      </c>
      <c r="D23" s="20" t="s">
        <v>242</v>
      </c>
      <c r="E23" s="38">
        <v>75</v>
      </c>
      <c r="F23" s="242">
        <v>85</v>
      </c>
      <c r="G23" s="242">
        <v>95</v>
      </c>
      <c r="H23" s="242">
        <v>91</v>
      </c>
      <c r="I23" s="149">
        <v>90</v>
      </c>
      <c r="J23" s="154"/>
      <c r="K23" s="154">
        <v>84</v>
      </c>
      <c r="L23" s="154">
        <v>86.18</v>
      </c>
      <c r="M23" s="151">
        <f t="shared" si="0"/>
        <v>7</v>
      </c>
      <c r="N23" s="22">
        <f t="shared" si="1"/>
        <v>0.07387180366098697</v>
      </c>
      <c r="O23" s="58">
        <f t="shared" si="2"/>
        <v>86.59714285714286</v>
      </c>
      <c r="P23" s="56">
        <f t="shared" si="3"/>
        <v>86.59714285714286</v>
      </c>
      <c r="Q23" s="257">
        <v>61.93</v>
      </c>
      <c r="R23" s="96">
        <v>78.28</v>
      </c>
    </row>
    <row r="24" spans="1:18" ht="29.25" customHeight="1">
      <c r="A24" s="19"/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0"/>
      <c r="N24" s="22"/>
      <c r="O24" s="21"/>
      <c r="P24" s="21"/>
      <c r="Q24" s="259"/>
      <c r="R24" s="281"/>
    </row>
    <row r="25" spans="1:18" ht="25.5" customHeight="1">
      <c r="A25" s="389" t="s">
        <v>44</v>
      </c>
      <c r="B25" s="389" t="s">
        <v>27</v>
      </c>
      <c r="C25" s="389" t="s">
        <v>43</v>
      </c>
      <c r="D25" s="389" t="s">
        <v>16</v>
      </c>
      <c r="E25" s="399" t="s">
        <v>56</v>
      </c>
      <c r="F25" s="399"/>
      <c r="G25" s="399"/>
      <c r="H25" s="399"/>
      <c r="I25" s="399"/>
      <c r="J25" s="399"/>
      <c r="K25" s="399"/>
      <c r="L25" s="399"/>
      <c r="M25" s="389" t="s">
        <v>46</v>
      </c>
      <c r="N25" s="389" t="s">
        <v>47</v>
      </c>
      <c r="O25" s="397" t="s">
        <v>207</v>
      </c>
      <c r="P25" s="407" t="s">
        <v>323</v>
      </c>
      <c r="Q25" s="383" t="s">
        <v>232</v>
      </c>
      <c r="R25" s="380" t="s">
        <v>312</v>
      </c>
    </row>
    <row r="26" spans="1:18" ht="61.5" customHeight="1">
      <c r="A26" s="389"/>
      <c r="B26" s="389"/>
      <c r="C26" s="389"/>
      <c r="D26" s="389"/>
      <c r="E26" s="395" t="s">
        <v>354</v>
      </c>
      <c r="F26" s="395" t="s">
        <v>337</v>
      </c>
      <c r="G26" s="395" t="s">
        <v>353</v>
      </c>
      <c r="H26" s="395" t="s">
        <v>360</v>
      </c>
      <c r="I26" s="395" t="s">
        <v>357</v>
      </c>
      <c r="J26" s="395" t="s">
        <v>341</v>
      </c>
      <c r="K26" s="395" t="s">
        <v>361</v>
      </c>
      <c r="L26" s="395" t="s">
        <v>349</v>
      </c>
      <c r="M26" s="389"/>
      <c r="N26" s="389"/>
      <c r="O26" s="398"/>
      <c r="P26" s="408"/>
      <c r="Q26" s="384"/>
      <c r="R26" s="381"/>
    </row>
    <row r="27" spans="1:18" ht="66.75" customHeight="1">
      <c r="A27" s="389"/>
      <c r="B27" s="389"/>
      <c r="C27" s="389"/>
      <c r="D27" s="389"/>
      <c r="E27" s="401"/>
      <c r="F27" s="396"/>
      <c r="G27" s="396"/>
      <c r="H27" s="396"/>
      <c r="I27" s="396"/>
      <c r="J27" s="405"/>
      <c r="K27" s="396"/>
      <c r="L27" s="409"/>
      <c r="M27" s="389"/>
      <c r="N27" s="389"/>
      <c r="O27" s="398"/>
      <c r="P27" s="408"/>
      <c r="Q27" s="385"/>
      <c r="R27" s="382"/>
    </row>
    <row r="28" spans="1:18" ht="35.25" customHeight="1">
      <c r="A28" s="387" t="s">
        <v>333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259"/>
      <c r="R28" s="280"/>
    </row>
    <row r="29" spans="1:18" ht="94.5" customHeight="1">
      <c r="A29" s="44" t="s">
        <v>48</v>
      </c>
      <c r="B29" s="44" t="s">
        <v>28</v>
      </c>
      <c r="C29" s="40" t="s">
        <v>107</v>
      </c>
      <c r="D29" s="41" t="s">
        <v>84</v>
      </c>
      <c r="E29" s="38">
        <v>180</v>
      </c>
      <c r="F29" s="38">
        <v>410</v>
      </c>
      <c r="G29" s="38">
        <v>280</v>
      </c>
      <c r="H29" s="38">
        <v>258</v>
      </c>
      <c r="I29" s="148">
        <v>256</v>
      </c>
      <c r="J29" s="38">
        <v>235</v>
      </c>
      <c r="K29" s="38">
        <v>216</v>
      </c>
      <c r="L29" s="38">
        <v>286.22</v>
      </c>
      <c r="M29" s="20">
        <f>COUNT(E29:L29)</f>
        <v>8</v>
      </c>
      <c r="N29" s="22">
        <f>STDEVA(E29:L29)/(SUM(E29:L29)/COUNTIF(E29:L29,"&gt;0"))</f>
        <v>0.25640905260117436</v>
      </c>
      <c r="O29" s="58">
        <f>1/M29*(SUM(E29:L29))</f>
        <v>265.15250000000003</v>
      </c>
      <c r="P29" s="56">
        <f>O29</f>
        <v>265.15250000000003</v>
      </c>
      <c r="Q29" s="230">
        <v>251.63</v>
      </c>
      <c r="R29" s="96">
        <v>248.69</v>
      </c>
    </row>
    <row r="30" spans="1:18" ht="60.75" customHeight="1">
      <c r="A30" s="44" t="s">
        <v>48</v>
      </c>
      <c r="B30" s="44" t="s">
        <v>28</v>
      </c>
      <c r="C30" s="40" t="s">
        <v>107</v>
      </c>
      <c r="D30" s="41" t="s">
        <v>85</v>
      </c>
      <c r="E30" s="38">
        <v>270</v>
      </c>
      <c r="F30" s="242">
        <v>400</v>
      </c>
      <c r="G30" s="242">
        <v>280</v>
      </c>
      <c r="H30" s="242">
        <v>255</v>
      </c>
      <c r="I30" s="149">
        <v>254</v>
      </c>
      <c r="J30" s="38"/>
      <c r="K30" s="38"/>
      <c r="L30" s="38">
        <v>286.22</v>
      </c>
      <c r="M30" s="20">
        <f>COUNT(E30:L30)</f>
        <v>6</v>
      </c>
      <c r="N30" s="22">
        <f>STDEVA(E30:L30)/(SUM(E30:L30)/COUNTIF(E30:L30,"&gt;0"))</f>
        <v>0.18912382885316564</v>
      </c>
      <c r="O30" s="58">
        <f>1/M30*(SUM(E30:L30))</f>
        <v>290.87</v>
      </c>
      <c r="P30" s="56">
        <f>O30</f>
        <v>290.87</v>
      </c>
      <c r="Q30" s="257">
        <v>259.47</v>
      </c>
      <c r="R30" s="96">
        <v>251.79</v>
      </c>
    </row>
    <row r="31" spans="1:18" ht="90" customHeight="1">
      <c r="A31" s="223" t="s">
        <v>49</v>
      </c>
      <c r="B31" s="218" t="s">
        <v>28</v>
      </c>
      <c r="C31" s="222" t="s">
        <v>287</v>
      </c>
      <c r="D31" s="195" t="s">
        <v>288</v>
      </c>
      <c r="E31" s="38">
        <v>260</v>
      </c>
      <c r="F31" s="242">
        <v>420</v>
      </c>
      <c r="G31" s="242">
        <v>340</v>
      </c>
      <c r="H31" s="242">
        <v>320</v>
      </c>
      <c r="I31" s="149">
        <v>318</v>
      </c>
      <c r="J31" s="38">
        <v>360</v>
      </c>
      <c r="K31" s="38">
        <v>280</v>
      </c>
      <c r="L31" s="38"/>
      <c r="M31" s="20">
        <f>COUNT(E31:L31)</f>
        <v>7</v>
      </c>
      <c r="N31" s="22">
        <f>STDEVA(E31:L31)/(SUM(E31:L31)/COUNTIF(E31:L31,"&gt;0"))</f>
        <v>0.16081814571639852</v>
      </c>
      <c r="O31" s="58">
        <f>1/M31*(SUM(E31:L31))</f>
        <v>328.2857142857143</v>
      </c>
      <c r="P31" s="56">
        <f>O31</f>
        <v>328.2857142857143</v>
      </c>
      <c r="Q31" s="257">
        <v>296.44</v>
      </c>
      <c r="R31" s="96">
        <v>297.8</v>
      </c>
    </row>
    <row r="32" spans="1:18" ht="95.25" customHeight="1">
      <c r="A32" s="44" t="s">
        <v>49</v>
      </c>
      <c r="B32" s="44" t="s">
        <v>28</v>
      </c>
      <c r="C32" s="40" t="s">
        <v>204</v>
      </c>
      <c r="D32" s="41" t="s">
        <v>85</v>
      </c>
      <c r="E32" s="21">
        <v>280</v>
      </c>
      <c r="F32" s="243">
        <v>430</v>
      </c>
      <c r="G32" s="243">
        <v>350</v>
      </c>
      <c r="H32" s="243">
        <v>325</v>
      </c>
      <c r="I32" s="155">
        <v>324</v>
      </c>
      <c r="J32" s="38">
        <v>380</v>
      </c>
      <c r="K32" s="38">
        <v>306</v>
      </c>
      <c r="L32" s="38"/>
      <c r="M32" s="20">
        <f>COUNT(E32:L32)</f>
        <v>7</v>
      </c>
      <c r="N32" s="22">
        <f>STDEVA(E32:L32)/(SUM(E32:L32)/COUNTIF(E32:L32,"&gt;0"))</f>
        <v>0.14616144554493019</v>
      </c>
      <c r="O32" s="58">
        <f>1/M32*(SUM(E32:L32))</f>
        <v>342.1428571428571</v>
      </c>
      <c r="P32" s="56">
        <f>O32</f>
        <v>342.1428571428571</v>
      </c>
      <c r="Q32" s="257">
        <v>285.93</v>
      </c>
      <c r="R32" s="96">
        <v>310.51</v>
      </c>
    </row>
    <row r="33" spans="1:18" ht="28.5" customHeight="1">
      <c r="A33" s="19"/>
      <c r="B33" s="19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0"/>
      <c r="N33" s="22"/>
      <c r="O33" s="21"/>
      <c r="P33" s="21"/>
      <c r="Q33" s="259"/>
      <c r="R33" s="281"/>
    </row>
    <row r="34" spans="1:18" ht="29.25" customHeight="1">
      <c r="A34" s="389" t="s">
        <v>44</v>
      </c>
      <c r="B34" s="389" t="s">
        <v>27</v>
      </c>
      <c r="C34" s="389" t="s">
        <v>43</v>
      </c>
      <c r="D34" s="389" t="s">
        <v>16</v>
      </c>
      <c r="E34" s="399" t="s">
        <v>56</v>
      </c>
      <c r="F34" s="399"/>
      <c r="G34" s="399"/>
      <c r="H34" s="399"/>
      <c r="I34" s="399"/>
      <c r="J34" s="399"/>
      <c r="K34" s="399"/>
      <c r="L34" s="399"/>
      <c r="M34" s="389" t="s">
        <v>46</v>
      </c>
      <c r="N34" s="390" t="s">
        <v>47</v>
      </c>
      <c r="O34" s="397" t="s">
        <v>207</v>
      </c>
      <c r="P34" s="407" t="s">
        <v>323</v>
      </c>
      <c r="Q34" s="383" t="s">
        <v>232</v>
      </c>
      <c r="R34" s="380" t="s">
        <v>312</v>
      </c>
    </row>
    <row r="35" spans="1:18" ht="61.5" customHeight="1">
      <c r="A35" s="389"/>
      <c r="B35" s="389"/>
      <c r="C35" s="389"/>
      <c r="D35" s="389"/>
      <c r="E35" s="395" t="s">
        <v>352</v>
      </c>
      <c r="F35" s="395" t="s">
        <v>337</v>
      </c>
      <c r="G35" s="395" t="s">
        <v>353</v>
      </c>
      <c r="H35" s="395" t="s">
        <v>360</v>
      </c>
      <c r="I35" s="395" t="s">
        <v>357</v>
      </c>
      <c r="J35" s="403" t="s">
        <v>341</v>
      </c>
      <c r="K35" s="403" t="s">
        <v>349</v>
      </c>
      <c r="L35" s="403"/>
      <c r="M35" s="389"/>
      <c r="N35" s="391"/>
      <c r="O35" s="398"/>
      <c r="P35" s="408"/>
      <c r="Q35" s="384"/>
      <c r="R35" s="381"/>
    </row>
    <row r="36" spans="1:18" ht="74.25" customHeight="1">
      <c r="A36" s="389"/>
      <c r="B36" s="389"/>
      <c r="C36" s="389"/>
      <c r="D36" s="389"/>
      <c r="E36" s="401"/>
      <c r="F36" s="396"/>
      <c r="G36" s="396"/>
      <c r="H36" s="396"/>
      <c r="I36" s="396"/>
      <c r="J36" s="404"/>
      <c r="K36" s="404"/>
      <c r="L36" s="404"/>
      <c r="M36" s="389"/>
      <c r="N36" s="392"/>
      <c r="O36" s="398"/>
      <c r="P36" s="408"/>
      <c r="Q36" s="385"/>
      <c r="R36" s="382"/>
    </row>
    <row r="37" spans="1:18" ht="45.75" customHeight="1">
      <c r="A37" s="387" t="s">
        <v>74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259"/>
      <c r="R37" s="280"/>
    </row>
    <row r="38" spans="1:18" ht="120">
      <c r="A38" s="44" t="s">
        <v>50</v>
      </c>
      <c r="B38" s="44" t="s">
        <v>28</v>
      </c>
      <c r="C38" s="41" t="s">
        <v>214</v>
      </c>
      <c r="D38" s="41" t="s">
        <v>215</v>
      </c>
      <c r="E38" s="21">
        <v>650</v>
      </c>
      <c r="F38" s="21">
        <v>750</v>
      </c>
      <c r="G38" s="21">
        <v>650</v>
      </c>
      <c r="H38" s="21">
        <v>744</v>
      </c>
      <c r="I38" s="115">
        <v>741</v>
      </c>
      <c r="J38" s="155">
        <v>812.5</v>
      </c>
      <c r="K38" s="154">
        <v>908.12</v>
      </c>
      <c r="L38" s="154"/>
      <c r="M38" s="20">
        <f>COUNT(E38:L38)</f>
        <v>7</v>
      </c>
      <c r="N38" s="22">
        <f>STDEVA(E38:L38)/(SUM(E38:L38)/COUNTIF(E38:L38,"&gt;0"))</f>
        <v>0.12038935562480994</v>
      </c>
      <c r="O38" s="58">
        <f>1/M38*(SUM(E38:L38))</f>
        <v>750.8028571428571</v>
      </c>
      <c r="P38" s="56">
        <f>O38</f>
        <v>750.8028571428571</v>
      </c>
      <c r="Q38" s="230">
        <v>620.64</v>
      </c>
      <c r="R38" s="96">
        <v>684.91</v>
      </c>
    </row>
    <row r="39" spans="1:18" ht="120">
      <c r="A39" s="210" t="s">
        <v>50</v>
      </c>
      <c r="B39" s="211" t="s">
        <v>28</v>
      </c>
      <c r="C39" s="195" t="s">
        <v>289</v>
      </c>
      <c r="D39" s="195" t="s">
        <v>290</v>
      </c>
      <c r="E39" s="21">
        <v>700</v>
      </c>
      <c r="F39" s="243">
        <v>680</v>
      </c>
      <c r="G39" s="243">
        <v>620</v>
      </c>
      <c r="H39" s="243">
        <v>741</v>
      </c>
      <c r="I39" s="155">
        <v>739</v>
      </c>
      <c r="J39" s="155">
        <v>775</v>
      </c>
      <c r="K39" s="154">
        <v>908.12</v>
      </c>
      <c r="L39" s="154"/>
      <c r="M39" s="20">
        <f>COUNT(E39:L39)</f>
        <v>7</v>
      </c>
      <c r="N39" s="22">
        <f>STDEVA(E39:L39)/(SUM(E39:L39)/COUNTIF(E39:L39,"&gt;0"))</f>
        <v>0.12258363304148115</v>
      </c>
      <c r="O39" s="58">
        <f>1/M39*(SUM(E39:L39))</f>
        <v>737.5885714285714</v>
      </c>
      <c r="P39" s="56">
        <f>O39</f>
        <v>737.5885714285714</v>
      </c>
      <c r="Q39" s="257">
        <v>668.8</v>
      </c>
      <c r="R39" s="96">
        <v>681.33</v>
      </c>
    </row>
    <row r="40" spans="1:18" ht="225" customHeight="1">
      <c r="A40" s="206" t="s">
        <v>291</v>
      </c>
      <c r="B40" s="207" t="s">
        <v>28</v>
      </c>
      <c r="C40" s="208" t="s">
        <v>292</v>
      </c>
      <c r="D40" s="208" t="s">
        <v>288</v>
      </c>
      <c r="E40" s="21">
        <v>550</v>
      </c>
      <c r="F40" s="21">
        <v>650</v>
      </c>
      <c r="G40" s="21">
        <v>550</v>
      </c>
      <c r="H40" s="21">
        <v>650</v>
      </c>
      <c r="I40" s="21">
        <v>646</v>
      </c>
      <c r="J40" s="155"/>
      <c r="K40" s="154">
        <v>593.67</v>
      </c>
      <c r="L40" s="154"/>
      <c r="M40" s="20">
        <f>COUNT(E40:L40)</f>
        <v>6</v>
      </c>
      <c r="N40" s="22">
        <f>STDEVA(E40:L40)/(SUM(E40:L40)/COUNTIF(E40:L40,"&gt;0"))</f>
        <v>0.08040152093905038</v>
      </c>
      <c r="O40" s="58">
        <f>1/M40*(SUM(E40:L40))</f>
        <v>606.6116666666667</v>
      </c>
      <c r="P40" s="56">
        <f>O40</f>
        <v>606.6116666666667</v>
      </c>
      <c r="Q40" s="257">
        <v>463.61</v>
      </c>
      <c r="R40" s="96">
        <v>481.02</v>
      </c>
    </row>
    <row r="41" spans="17:18" ht="15">
      <c r="Q41" s="259"/>
      <c r="R41" s="263"/>
    </row>
    <row r="42" spans="17:18" ht="13.5" customHeight="1">
      <c r="Q42" s="259"/>
      <c r="R42" s="263"/>
    </row>
    <row r="43" spans="17:18" ht="13.5" customHeight="1">
      <c r="Q43" s="259"/>
      <c r="R43" s="263"/>
    </row>
    <row r="44" spans="1:18" ht="51.75" customHeight="1">
      <c r="A44" s="406" t="s">
        <v>260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259"/>
      <c r="R44" s="282"/>
    </row>
    <row r="45" spans="1:18" ht="40.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259"/>
      <c r="R45" s="283"/>
    </row>
    <row r="46" spans="1:18" ht="1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259"/>
      <c r="R46" s="284"/>
    </row>
    <row r="47" spans="1:18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259"/>
      <c r="R47" s="284"/>
    </row>
  </sheetData>
  <sheetProtection/>
  <mergeCells count="83">
    <mergeCell ref="G5:G6"/>
    <mergeCell ref="P4:P6"/>
    <mergeCell ref="P14:P16"/>
    <mergeCell ref="O14:O16"/>
    <mergeCell ref="N14:N16"/>
    <mergeCell ref="O34:O36"/>
    <mergeCell ref="P34:P36"/>
    <mergeCell ref="H35:H36"/>
    <mergeCell ref="I26:I27"/>
    <mergeCell ref="L35:L36"/>
    <mergeCell ref="P25:P27"/>
    <mergeCell ref="M34:M36"/>
    <mergeCell ref="L15:L16"/>
    <mergeCell ref="L26:L27"/>
    <mergeCell ref="E25:L25"/>
    <mergeCell ref="F35:F36"/>
    <mergeCell ref="A44:P44"/>
    <mergeCell ref="C34:C36"/>
    <mergeCell ref="E35:E36"/>
    <mergeCell ref="N25:N27"/>
    <mergeCell ref="A34:A36"/>
    <mergeCell ref="O25:O27"/>
    <mergeCell ref="C25:C27"/>
    <mergeCell ref="E34:L34"/>
    <mergeCell ref="B34:B36"/>
    <mergeCell ref="G26:G27"/>
    <mergeCell ref="K35:K36"/>
    <mergeCell ref="F26:F27"/>
    <mergeCell ref="G35:G36"/>
    <mergeCell ref="J35:J36"/>
    <mergeCell ref="D25:D27"/>
    <mergeCell ref="H26:H27"/>
    <mergeCell ref="D34:D36"/>
    <mergeCell ref="J26:J27"/>
    <mergeCell ref="I35:I36"/>
    <mergeCell ref="K26:K27"/>
    <mergeCell ref="L5:L6"/>
    <mergeCell ref="N4:N6"/>
    <mergeCell ref="M14:M16"/>
    <mergeCell ref="A17:P17"/>
    <mergeCell ref="B25:B27"/>
    <mergeCell ref="E26:E27"/>
    <mergeCell ref="H15:H16"/>
    <mergeCell ref="I5:I6"/>
    <mergeCell ref="H5:H6"/>
    <mergeCell ref="O4:O6"/>
    <mergeCell ref="E4:L4"/>
    <mergeCell ref="K5:K6"/>
    <mergeCell ref="D14:D16"/>
    <mergeCell ref="I15:I16"/>
    <mergeCell ref="E5:E6"/>
    <mergeCell ref="J5:J6"/>
    <mergeCell ref="D4:D6"/>
    <mergeCell ref="E14:L14"/>
    <mergeCell ref="M4:M6"/>
    <mergeCell ref="M1:O1"/>
    <mergeCell ref="A3:O3"/>
    <mergeCell ref="A4:A6"/>
    <mergeCell ref="B4:B6"/>
    <mergeCell ref="C4:C6"/>
    <mergeCell ref="J15:J16"/>
    <mergeCell ref="E15:E16"/>
    <mergeCell ref="A7:P7"/>
    <mergeCell ref="F5:F6"/>
    <mergeCell ref="C14:C16"/>
    <mergeCell ref="A37:P37"/>
    <mergeCell ref="A14:A16"/>
    <mergeCell ref="A28:P28"/>
    <mergeCell ref="N34:N36"/>
    <mergeCell ref="M25:M27"/>
    <mergeCell ref="A25:A27"/>
    <mergeCell ref="B14:B16"/>
    <mergeCell ref="G15:G16"/>
    <mergeCell ref="F15:F16"/>
    <mergeCell ref="K15:K16"/>
    <mergeCell ref="R4:R6"/>
    <mergeCell ref="R14:R16"/>
    <mergeCell ref="R25:R27"/>
    <mergeCell ref="R34:R36"/>
    <mergeCell ref="Q34:Q36"/>
    <mergeCell ref="Q14:Q16"/>
    <mergeCell ref="Q4:Q6"/>
    <mergeCell ref="Q25:Q2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70" zoomScaleNormal="70" zoomScalePageLayoutView="0" workbookViewId="0" topLeftCell="A26">
      <pane xSplit="1" topLeftCell="B1" activePane="topRight" state="frozen"/>
      <selection pane="topLeft" activeCell="A1" sqref="A1"/>
      <selection pane="topRight" activeCell="G75" sqref="G75"/>
    </sheetView>
  </sheetViews>
  <sheetFormatPr defaultColWidth="9.140625" defaultRowHeight="15"/>
  <cols>
    <col min="1" max="1" width="22.28125" style="46" customWidth="1"/>
    <col min="2" max="2" width="9.28125" style="46" customWidth="1"/>
    <col min="3" max="3" width="34.421875" style="46" customWidth="1"/>
    <col min="4" max="4" width="21.421875" style="46" customWidth="1"/>
    <col min="5" max="6" width="15.7109375" style="47" customWidth="1"/>
    <col min="7" max="7" width="14.00390625" style="47" customWidth="1"/>
    <col min="8" max="8" width="14.7109375" style="165" customWidth="1"/>
    <col min="9" max="9" width="14.7109375" style="47" customWidth="1"/>
    <col min="10" max="10" width="14.7109375" style="165" customWidth="1"/>
    <col min="11" max="11" width="13.140625" style="47" customWidth="1"/>
    <col min="12" max="12" width="18.28125" style="47" customWidth="1"/>
    <col min="13" max="13" width="25.28125" style="47" customWidth="1"/>
    <col min="14" max="14" width="17.57421875" style="47" customWidth="1"/>
    <col min="15" max="15" width="14.57421875" style="47" customWidth="1"/>
    <col min="16" max="16" width="14.28125" style="46" customWidth="1"/>
    <col min="17" max="16384" width="9.140625" style="46" customWidth="1"/>
  </cols>
  <sheetData>
    <row r="1" spans="11:16" ht="19.5" customHeight="1">
      <c r="K1" s="411" t="s">
        <v>62</v>
      </c>
      <c r="L1" s="411"/>
      <c r="M1" s="411"/>
      <c r="N1" s="46"/>
      <c r="O1" s="255"/>
      <c r="P1" s="287"/>
    </row>
    <row r="2" spans="15:16" ht="15" customHeight="1">
      <c r="O2" s="255"/>
      <c r="P2" s="165"/>
    </row>
    <row r="3" spans="1:16" ht="39" customHeight="1">
      <c r="A3" s="412" t="s">
        <v>329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6"/>
      <c r="O3" s="255"/>
      <c r="P3" s="287"/>
    </row>
    <row r="4" spans="1:16" s="48" customFormat="1" ht="24.75" customHeight="1">
      <c r="A4" s="390" t="s">
        <v>44</v>
      </c>
      <c r="B4" s="390" t="s">
        <v>27</v>
      </c>
      <c r="C4" s="390" t="s">
        <v>43</v>
      </c>
      <c r="D4" s="390" t="s">
        <v>15</v>
      </c>
      <c r="E4" s="413" t="s">
        <v>56</v>
      </c>
      <c r="F4" s="413"/>
      <c r="G4" s="413"/>
      <c r="H4" s="413"/>
      <c r="I4" s="413"/>
      <c r="J4" s="413"/>
      <c r="K4" s="390" t="s">
        <v>46</v>
      </c>
      <c r="L4" s="390" t="s">
        <v>47</v>
      </c>
      <c r="M4" s="414" t="s">
        <v>208</v>
      </c>
      <c r="N4" s="407" t="s">
        <v>330</v>
      </c>
      <c r="O4" s="313" t="s">
        <v>232</v>
      </c>
      <c r="P4" s="380" t="s">
        <v>314</v>
      </c>
    </row>
    <row r="5" spans="1:16" s="48" customFormat="1" ht="150.75" customHeight="1">
      <c r="A5" s="416"/>
      <c r="B5" s="416"/>
      <c r="C5" s="416"/>
      <c r="D5" s="416"/>
      <c r="E5" s="240" t="s">
        <v>352</v>
      </c>
      <c r="F5" s="240" t="s">
        <v>337</v>
      </c>
      <c r="G5" s="249" t="s">
        <v>353</v>
      </c>
      <c r="H5" s="250" t="s">
        <v>348</v>
      </c>
      <c r="I5" s="251" t="s">
        <v>344</v>
      </c>
      <c r="J5" s="251" t="s">
        <v>349</v>
      </c>
      <c r="K5" s="416"/>
      <c r="L5" s="416"/>
      <c r="M5" s="415"/>
      <c r="N5" s="407"/>
      <c r="O5" s="316"/>
      <c r="P5" s="382"/>
    </row>
    <row r="6" spans="1:16" s="49" customFormat="1" ht="35.25" customHeight="1">
      <c r="A6" s="347" t="s">
        <v>33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285"/>
      <c r="P6" s="272"/>
    </row>
    <row r="7" spans="1:16" s="49" customFormat="1" ht="95.25" customHeight="1">
      <c r="A7" s="87" t="s">
        <v>158</v>
      </c>
      <c r="B7" s="117" t="s">
        <v>28</v>
      </c>
      <c r="C7" s="118" t="s">
        <v>229</v>
      </c>
      <c r="D7" s="118" t="s">
        <v>86</v>
      </c>
      <c r="E7" s="81">
        <v>95</v>
      </c>
      <c r="F7" s="81">
        <v>165</v>
      </c>
      <c r="G7" s="81">
        <v>110</v>
      </c>
      <c r="H7" s="166"/>
      <c r="I7" s="157"/>
      <c r="J7" s="176">
        <v>106.55</v>
      </c>
      <c r="K7" s="82">
        <f aca="true" t="shared" si="0" ref="K7:K25">COUNT(E7:J7)</f>
        <v>4</v>
      </c>
      <c r="L7" s="83">
        <f aca="true" t="shared" si="1" ref="L7:L25">STDEVA(E7:J7)/(SUM(E7:J7)/COUNTIF(E7:J7,"&gt;0"))</f>
        <v>0.26222313368017897</v>
      </c>
      <c r="M7" s="84">
        <f aca="true" t="shared" si="2" ref="M7:M25">1/K7*(SUM(E7:J7))</f>
        <v>119.1375</v>
      </c>
      <c r="N7" s="89">
        <f>M7</f>
        <v>119.1375</v>
      </c>
      <c r="O7" s="189">
        <v>91.38</v>
      </c>
      <c r="P7" s="104">
        <v>91.32</v>
      </c>
    </row>
    <row r="8" spans="1:16" s="49" customFormat="1" ht="95.25" customHeight="1">
      <c r="A8" s="213" t="s">
        <v>158</v>
      </c>
      <c r="B8" s="214" t="s">
        <v>28</v>
      </c>
      <c r="C8" s="215" t="s">
        <v>293</v>
      </c>
      <c r="D8" s="215" t="s">
        <v>86</v>
      </c>
      <c r="E8" s="81">
        <v>90</v>
      </c>
      <c r="F8" s="81">
        <v>160</v>
      </c>
      <c r="G8" s="81">
        <v>100</v>
      </c>
      <c r="H8" s="166">
        <v>119</v>
      </c>
      <c r="I8" s="157"/>
      <c r="J8" s="176">
        <v>106.55</v>
      </c>
      <c r="K8" s="82">
        <f t="shared" si="0"/>
        <v>5</v>
      </c>
      <c r="L8" s="83">
        <f t="shared" si="1"/>
        <v>0.2364147388900603</v>
      </c>
      <c r="M8" s="84">
        <f t="shared" si="2"/>
        <v>115.11</v>
      </c>
      <c r="N8" s="89">
        <f aca="true" t="shared" si="3" ref="N8:N20">M8</f>
        <v>115.11</v>
      </c>
      <c r="O8" s="190">
        <v>78.23</v>
      </c>
      <c r="P8" s="104">
        <v>85.67</v>
      </c>
    </row>
    <row r="9" spans="1:16" s="49" customFormat="1" ht="95.25" customHeight="1">
      <c r="A9" s="87" t="s">
        <v>158</v>
      </c>
      <c r="B9" s="117" t="s">
        <v>28</v>
      </c>
      <c r="C9" s="118" t="s">
        <v>243</v>
      </c>
      <c r="D9" s="118" t="s">
        <v>86</v>
      </c>
      <c r="E9" s="81">
        <v>85</v>
      </c>
      <c r="F9" s="81">
        <v>167</v>
      </c>
      <c r="G9" s="81">
        <v>120</v>
      </c>
      <c r="H9" s="139">
        <v>145.8</v>
      </c>
      <c r="I9" s="81"/>
      <c r="J9" s="139">
        <v>106.55</v>
      </c>
      <c r="K9" s="82">
        <f t="shared" si="0"/>
        <v>5</v>
      </c>
      <c r="L9" s="83">
        <f t="shared" si="1"/>
        <v>0.25832161028027895</v>
      </c>
      <c r="M9" s="84">
        <f t="shared" si="2"/>
        <v>124.86999999999999</v>
      </c>
      <c r="N9" s="89">
        <f t="shared" si="3"/>
        <v>124.86999999999999</v>
      </c>
      <c r="O9" s="190">
        <v>98</v>
      </c>
      <c r="P9" s="104">
        <v>101</v>
      </c>
    </row>
    <row r="10" spans="1:16" s="49" customFormat="1" ht="84.75" customHeight="1">
      <c r="A10" s="79" t="s">
        <v>53</v>
      </c>
      <c r="B10" s="79" t="s">
        <v>28</v>
      </c>
      <c r="C10" s="80" t="s">
        <v>165</v>
      </c>
      <c r="D10" s="80" t="s">
        <v>86</v>
      </c>
      <c r="E10" s="81">
        <v>130</v>
      </c>
      <c r="F10" s="81">
        <v>130</v>
      </c>
      <c r="G10" s="81">
        <v>130</v>
      </c>
      <c r="H10" s="139"/>
      <c r="I10" s="156"/>
      <c r="J10" s="175">
        <v>119.7</v>
      </c>
      <c r="K10" s="82">
        <f t="shared" si="0"/>
        <v>4</v>
      </c>
      <c r="L10" s="83">
        <f t="shared" si="1"/>
        <v>0.04041593093976848</v>
      </c>
      <c r="M10" s="84">
        <f t="shared" si="2"/>
        <v>127.425</v>
      </c>
      <c r="N10" s="89">
        <f t="shared" si="3"/>
        <v>127.425</v>
      </c>
      <c r="O10" s="190">
        <v>90.56</v>
      </c>
      <c r="P10" s="104">
        <v>92.84</v>
      </c>
    </row>
    <row r="11" spans="1:16" s="49" customFormat="1" ht="84.75" customHeight="1">
      <c r="A11" s="87" t="s">
        <v>53</v>
      </c>
      <c r="B11" s="117" t="s">
        <v>28</v>
      </c>
      <c r="C11" s="118" t="s">
        <v>230</v>
      </c>
      <c r="D11" s="118" t="s">
        <v>86</v>
      </c>
      <c r="E11" s="81"/>
      <c r="F11" s="81">
        <v>140</v>
      </c>
      <c r="G11" s="81">
        <v>135</v>
      </c>
      <c r="H11" s="166">
        <v>159</v>
      </c>
      <c r="I11" s="157"/>
      <c r="J11" s="176">
        <v>119.7</v>
      </c>
      <c r="K11" s="82">
        <f t="shared" si="0"/>
        <v>4</v>
      </c>
      <c r="L11" s="83">
        <f t="shared" si="1"/>
        <v>0.11709385436637353</v>
      </c>
      <c r="M11" s="84">
        <f t="shared" si="2"/>
        <v>138.425</v>
      </c>
      <c r="N11" s="89">
        <f t="shared" si="3"/>
        <v>138.425</v>
      </c>
      <c r="O11" s="190">
        <v>91.94</v>
      </c>
      <c r="P11" s="104">
        <v>94.26</v>
      </c>
    </row>
    <row r="12" spans="1:16" s="51" customFormat="1" ht="32.25" customHeight="1">
      <c r="A12" s="87" t="s">
        <v>161</v>
      </c>
      <c r="B12" s="117" t="s">
        <v>28</v>
      </c>
      <c r="C12" s="118" t="s">
        <v>225</v>
      </c>
      <c r="D12" s="118" t="s">
        <v>86</v>
      </c>
      <c r="E12" s="81">
        <v>60</v>
      </c>
      <c r="F12" s="81">
        <v>70</v>
      </c>
      <c r="G12" s="81">
        <v>82</v>
      </c>
      <c r="H12" s="166"/>
      <c r="I12" s="157"/>
      <c r="J12" s="176">
        <v>58.17</v>
      </c>
      <c r="K12" s="82">
        <f t="shared" si="0"/>
        <v>4</v>
      </c>
      <c r="L12" s="83">
        <f t="shared" si="1"/>
        <v>0.16213911429826586</v>
      </c>
      <c r="M12" s="84">
        <f t="shared" si="2"/>
        <v>67.5425</v>
      </c>
      <c r="N12" s="89">
        <f t="shared" si="3"/>
        <v>67.5425</v>
      </c>
      <c r="O12" s="190">
        <v>77.52</v>
      </c>
      <c r="P12" s="104">
        <v>79.62</v>
      </c>
    </row>
    <row r="13" spans="1:16" s="51" customFormat="1" ht="32.25" customHeight="1">
      <c r="A13" s="213" t="s">
        <v>161</v>
      </c>
      <c r="B13" s="214" t="s">
        <v>28</v>
      </c>
      <c r="C13" s="215" t="s">
        <v>294</v>
      </c>
      <c r="D13" s="215" t="s">
        <v>86</v>
      </c>
      <c r="E13" s="81">
        <v>55</v>
      </c>
      <c r="F13" s="81">
        <v>65</v>
      </c>
      <c r="G13" s="81">
        <v>58</v>
      </c>
      <c r="H13" s="166"/>
      <c r="I13" s="157"/>
      <c r="J13" s="176">
        <v>58.17</v>
      </c>
      <c r="K13" s="82">
        <f t="shared" si="0"/>
        <v>4</v>
      </c>
      <c r="L13" s="83">
        <f t="shared" si="1"/>
        <v>0.0716452930796973</v>
      </c>
      <c r="M13" s="84">
        <f t="shared" si="2"/>
        <v>59.042500000000004</v>
      </c>
      <c r="N13" s="89">
        <f t="shared" si="3"/>
        <v>59.042500000000004</v>
      </c>
      <c r="O13" s="190">
        <v>59.9</v>
      </c>
      <c r="P13" s="104">
        <v>59.47</v>
      </c>
    </row>
    <row r="14" spans="1:16" s="49" customFormat="1" ht="29.25" customHeight="1">
      <c r="A14" s="79" t="s">
        <v>34</v>
      </c>
      <c r="B14" s="79" t="s">
        <v>28</v>
      </c>
      <c r="C14" s="80" t="s">
        <v>166</v>
      </c>
      <c r="D14" s="80" t="s">
        <v>86</v>
      </c>
      <c r="E14" s="81">
        <v>50</v>
      </c>
      <c r="F14" s="81">
        <v>58</v>
      </c>
      <c r="G14" s="81">
        <v>52</v>
      </c>
      <c r="H14" s="167"/>
      <c r="I14" s="158"/>
      <c r="J14" s="177">
        <v>54.78</v>
      </c>
      <c r="K14" s="82">
        <f t="shared" si="0"/>
        <v>4</v>
      </c>
      <c r="L14" s="83">
        <f t="shared" si="1"/>
        <v>0.06472580331449629</v>
      </c>
      <c r="M14" s="84">
        <f t="shared" si="2"/>
        <v>53.695</v>
      </c>
      <c r="N14" s="89">
        <f t="shared" si="3"/>
        <v>53.695</v>
      </c>
      <c r="O14" s="190">
        <v>47.57</v>
      </c>
      <c r="P14" s="104">
        <v>48.94</v>
      </c>
    </row>
    <row r="15" spans="1:16" s="49" customFormat="1" ht="29.25" customHeight="1">
      <c r="A15" s="87" t="s">
        <v>34</v>
      </c>
      <c r="B15" s="117" t="s">
        <v>28</v>
      </c>
      <c r="C15" s="118" t="s">
        <v>244</v>
      </c>
      <c r="D15" s="118" t="s">
        <v>86</v>
      </c>
      <c r="E15" s="81">
        <v>55</v>
      </c>
      <c r="F15" s="81">
        <v>57</v>
      </c>
      <c r="G15" s="81">
        <v>58</v>
      </c>
      <c r="H15" s="167"/>
      <c r="I15" s="86"/>
      <c r="J15" s="167">
        <v>57.78</v>
      </c>
      <c r="K15" s="82">
        <f t="shared" si="0"/>
        <v>4</v>
      </c>
      <c r="L15" s="83">
        <f t="shared" si="1"/>
        <v>0.023984698810529375</v>
      </c>
      <c r="M15" s="84">
        <f t="shared" si="2"/>
        <v>56.945</v>
      </c>
      <c r="N15" s="89">
        <f t="shared" si="3"/>
        <v>56.945</v>
      </c>
      <c r="O15" s="190">
        <v>52.33</v>
      </c>
      <c r="P15" s="104">
        <v>54.25</v>
      </c>
    </row>
    <row r="16" spans="1:16" s="49" customFormat="1" ht="30.75" customHeight="1">
      <c r="A16" s="87" t="s">
        <v>159</v>
      </c>
      <c r="B16" s="79" t="s">
        <v>28</v>
      </c>
      <c r="C16" s="80" t="s">
        <v>167</v>
      </c>
      <c r="D16" s="80" t="s">
        <v>86</v>
      </c>
      <c r="E16" s="81"/>
      <c r="F16" s="81">
        <v>48</v>
      </c>
      <c r="G16" s="81">
        <v>46</v>
      </c>
      <c r="H16" s="167"/>
      <c r="I16" s="158"/>
      <c r="J16" s="177">
        <v>54.78</v>
      </c>
      <c r="K16" s="82">
        <f t="shared" si="0"/>
        <v>3</v>
      </c>
      <c r="L16" s="83">
        <f t="shared" si="1"/>
        <v>0.09278975579490908</v>
      </c>
      <c r="M16" s="84">
        <f t="shared" si="2"/>
        <v>49.593333333333334</v>
      </c>
      <c r="N16" s="89">
        <f t="shared" si="3"/>
        <v>49.593333333333334</v>
      </c>
      <c r="O16" s="190">
        <v>45.84</v>
      </c>
      <c r="P16" s="104">
        <v>47.96</v>
      </c>
    </row>
    <row r="17" spans="1:16" s="49" customFormat="1" ht="43.5" customHeight="1">
      <c r="A17" s="87" t="s">
        <v>160</v>
      </c>
      <c r="B17" s="79" t="s">
        <v>28</v>
      </c>
      <c r="C17" s="80" t="s">
        <v>168</v>
      </c>
      <c r="D17" s="80" t="s">
        <v>86</v>
      </c>
      <c r="E17" s="81">
        <v>45</v>
      </c>
      <c r="F17" s="81">
        <v>50</v>
      </c>
      <c r="G17" s="81">
        <v>46</v>
      </c>
      <c r="H17" s="168"/>
      <c r="I17" s="159"/>
      <c r="J17" s="178">
        <v>45.4</v>
      </c>
      <c r="K17" s="82">
        <f t="shared" si="0"/>
        <v>4</v>
      </c>
      <c r="L17" s="83">
        <f t="shared" si="1"/>
        <v>0.04943391285599713</v>
      </c>
      <c r="M17" s="84">
        <f t="shared" si="2"/>
        <v>46.6</v>
      </c>
      <c r="N17" s="89">
        <f t="shared" si="3"/>
        <v>46.6</v>
      </c>
      <c r="O17" s="190">
        <v>40.41</v>
      </c>
      <c r="P17" s="104">
        <v>43.33</v>
      </c>
    </row>
    <row r="18" spans="1:16" s="49" customFormat="1" ht="31.5" customHeight="1">
      <c r="A18" s="87" t="s">
        <v>67</v>
      </c>
      <c r="B18" s="79" t="s">
        <v>28</v>
      </c>
      <c r="C18" s="80" t="s">
        <v>169</v>
      </c>
      <c r="D18" s="80" t="s">
        <v>86</v>
      </c>
      <c r="E18" s="81">
        <v>50</v>
      </c>
      <c r="F18" s="81">
        <v>49</v>
      </c>
      <c r="G18" s="81">
        <v>46</v>
      </c>
      <c r="H18" s="168"/>
      <c r="I18" s="159"/>
      <c r="J18" s="178"/>
      <c r="K18" s="82">
        <f t="shared" si="0"/>
        <v>3</v>
      </c>
      <c r="L18" s="83">
        <f t="shared" si="1"/>
        <v>0.0430689517130924</v>
      </c>
      <c r="M18" s="84">
        <f t="shared" si="2"/>
        <v>48.33333333333333</v>
      </c>
      <c r="N18" s="89">
        <f t="shared" si="3"/>
        <v>48.33333333333333</v>
      </c>
      <c r="O18" s="190">
        <v>34.96</v>
      </c>
      <c r="P18" s="104">
        <v>37.96</v>
      </c>
    </row>
    <row r="19" spans="1:16" s="49" customFormat="1" ht="31.5" customHeight="1">
      <c r="A19" s="91" t="s">
        <v>67</v>
      </c>
      <c r="B19" s="117" t="s">
        <v>28</v>
      </c>
      <c r="C19" s="118" t="s">
        <v>245</v>
      </c>
      <c r="D19" s="118" t="s">
        <v>86</v>
      </c>
      <c r="E19" s="81">
        <v>45</v>
      </c>
      <c r="F19" s="81">
        <v>49</v>
      </c>
      <c r="G19" s="81">
        <v>57</v>
      </c>
      <c r="H19" s="167">
        <v>83.5</v>
      </c>
      <c r="I19" s="86"/>
      <c r="J19" s="167"/>
      <c r="K19" s="82">
        <f t="shared" si="0"/>
        <v>4</v>
      </c>
      <c r="L19" s="83">
        <f t="shared" si="1"/>
        <v>0.2953944696283885</v>
      </c>
      <c r="M19" s="84">
        <f t="shared" si="2"/>
        <v>58.625</v>
      </c>
      <c r="N19" s="89">
        <f t="shared" si="3"/>
        <v>58.625</v>
      </c>
      <c r="O19" s="190">
        <v>54.27</v>
      </c>
      <c r="P19" s="104">
        <v>56.6</v>
      </c>
    </row>
    <row r="20" spans="1:16" s="49" customFormat="1" ht="31.5" customHeight="1">
      <c r="A20" s="213" t="s">
        <v>295</v>
      </c>
      <c r="B20" s="214" t="s">
        <v>28</v>
      </c>
      <c r="C20" s="215" t="s">
        <v>296</v>
      </c>
      <c r="D20" s="215" t="s">
        <v>297</v>
      </c>
      <c r="E20" s="81">
        <v>40</v>
      </c>
      <c r="F20" s="81">
        <v>65</v>
      </c>
      <c r="G20" s="81">
        <v>44</v>
      </c>
      <c r="H20" s="167"/>
      <c r="I20" s="212"/>
      <c r="J20" s="177">
        <v>49.53</v>
      </c>
      <c r="K20" s="82">
        <f t="shared" si="0"/>
        <v>4</v>
      </c>
      <c r="L20" s="83">
        <f t="shared" si="1"/>
        <v>0.22091980858913626</v>
      </c>
      <c r="M20" s="84">
        <f t="shared" si="2"/>
        <v>49.6325</v>
      </c>
      <c r="N20" s="89">
        <f t="shared" si="3"/>
        <v>49.6325</v>
      </c>
      <c r="O20" s="190">
        <v>40.62</v>
      </c>
      <c r="P20" s="104">
        <v>42.72</v>
      </c>
    </row>
    <row r="21" spans="1:16" s="49" customFormat="1" ht="42" customHeight="1">
      <c r="A21" s="87" t="s">
        <v>162</v>
      </c>
      <c r="B21" s="79" t="s">
        <v>28</v>
      </c>
      <c r="C21" s="80" t="s">
        <v>170</v>
      </c>
      <c r="D21" s="80" t="s">
        <v>86</v>
      </c>
      <c r="E21" s="81">
        <v>120</v>
      </c>
      <c r="F21" s="81">
        <v>160</v>
      </c>
      <c r="G21" s="81">
        <v>100</v>
      </c>
      <c r="H21" s="169"/>
      <c r="I21" s="160"/>
      <c r="J21" s="179">
        <v>122.47</v>
      </c>
      <c r="K21" s="82">
        <f t="shared" si="0"/>
        <v>4</v>
      </c>
      <c r="L21" s="83">
        <f t="shared" si="1"/>
        <v>0.19927544646708384</v>
      </c>
      <c r="M21" s="84">
        <f t="shared" si="2"/>
        <v>125.6175</v>
      </c>
      <c r="N21" s="89">
        <f>M21</f>
        <v>125.6175</v>
      </c>
      <c r="O21" s="190">
        <v>104.86</v>
      </c>
      <c r="P21" s="104">
        <v>108.24</v>
      </c>
    </row>
    <row r="22" spans="1:16" s="49" customFormat="1" ht="50.25" customHeight="1">
      <c r="A22" s="87" t="s">
        <v>162</v>
      </c>
      <c r="B22" s="117" t="s">
        <v>28</v>
      </c>
      <c r="C22" s="192" t="s">
        <v>262</v>
      </c>
      <c r="D22" s="118" t="s">
        <v>86</v>
      </c>
      <c r="E22" s="81">
        <v>140</v>
      </c>
      <c r="F22" s="81">
        <v>170</v>
      </c>
      <c r="G22" s="81"/>
      <c r="H22" s="169"/>
      <c r="I22" s="88">
        <v>171.98</v>
      </c>
      <c r="J22" s="169">
        <v>122.47</v>
      </c>
      <c r="K22" s="180">
        <f t="shared" si="0"/>
        <v>4</v>
      </c>
      <c r="L22" s="83">
        <f t="shared" si="1"/>
        <v>0.15919252917533214</v>
      </c>
      <c r="M22" s="84">
        <f t="shared" si="2"/>
        <v>151.1125</v>
      </c>
      <c r="N22" s="89">
        <f>M22</f>
        <v>151.1125</v>
      </c>
      <c r="O22" s="190">
        <v>129.17</v>
      </c>
      <c r="P22" s="104">
        <v>134.17</v>
      </c>
    </row>
    <row r="23" spans="1:16" s="49" customFormat="1" ht="42" customHeight="1">
      <c r="A23" s="87" t="s">
        <v>246</v>
      </c>
      <c r="B23" s="117" t="s">
        <v>28</v>
      </c>
      <c r="C23" s="118" t="s">
        <v>247</v>
      </c>
      <c r="D23" s="118" t="s">
        <v>86</v>
      </c>
      <c r="E23" s="81">
        <v>65</v>
      </c>
      <c r="F23" s="81">
        <v>65</v>
      </c>
      <c r="G23" s="81">
        <v>62</v>
      </c>
      <c r="H23" s="169"/>
      <c r="I23" s="88"/>
      <c r="J23" s="169"/>
      <c r="K23" s="82">
        <f t="shared" si="0"/>
        <v>3</v>
      </c>
      <c r="L23" s="83">
        <f t="shared" si="1"/>
        <v>0.027063293868263706</v>
      </c>
      <c r="M23" s="84">
        <f t="shared" si="2"/>
        <v>64</v>
      </c>
      <c r="N23" s="89">
        <f>M23</f>
        <v>64</v>
      </c>
      <c r="O23" s="190">
        <v>58.36</v>
      </c>
      <c r="P23" s="104">
        <v>60.86</v>
      </c>
    </row>
    <row r="24" spans="1:16" s="49" customFormat="1" ht="62.25" customHeight="1">
      <c r="A24" s="87" t="s">
        <v>163</v>
      </c>
      <c r="B24" s="79" t="s">
        <v>28</v>
      </c>
      <c r="C24" s="80" t="s">
        <v>171</v>
      </c>
      <c r="D24" s="80" t="s">
        <v>86</v>
      </c>
      <c r="E24" s="81">
        <v>150</v>
      </c>
      <c r="F24" s="81">
        <v>190</v>
      </c>
      <c r="G24" s="81">
        <v>198</v>
      </c>
      <c r="H24" s="169"/>
      <c r="I24" s="160"/>
      <c r="J24" s="179"/>
      <c r="K24" s="82">
        <f t="shared" si="0"/>
        <v>3</v>
      </c>
      <c r="L24" s="83">
        <f t="shared" si="1"/>
        <v>0.14340001131588062</v>
      </c>
      <c r="M24" s="84">
        <f t="shared" si="2"/>
        <v>179.33333333333331</v>
      </c>
      <c r="N24" s="89">
        <f>M24</f>
        <v>179.33333333333331</v>
      </c>
      <c r="O24" s="190">
        <v>139.4</v>
      </c>
      <c r="P24" s="104">
        <v>141.21</v>
      </c>
    </row>
    <row r="25" spans="1:16" s="51" customFormat="1" ht="47.25" customHeight="1">
      <c r="A25" s="79" t="s">
        <v>164</v>
      </c>
      <c r="B25" s="79" t="s">
        <v>28</v>
      </c>
      <c r="C25" s="138" t="s">
        <v>172</v>
      </c>
      <c r="D25" s="80" t="s">
        <v>86</v>
      </c>
      <c r="E25" s="81">
        <v>60</v>
      </c>
      <c r="F25" s="81">
        <v>68</v>
      </c>
      <c r="G25" s="81">
        <v>60</v>
      </c>
      <c r="H25" s="169"/>
      <c r="I25" s="160"/>
      <c r="J25" s="179">
        <v>77.05</v>
      </c>
      <c r="K25" s="82">
        <f t="shared" si="0"/>
        <v>4</v>
      </c>
      <c r="L25" s="83">
        <f t="shared" si="1"/>
        <v>0.12255024977213394</v>
      </c>
      <c r="M25" s="84">
        <f t="shared" si="2"/>
        <v>66.2625</v>
      </c>
      <c r="N25" s="89">
        <f>M25</f>
        <v>66.2625</v>
      </c>
      <c r="O25" s="190">
        <v>47.11</v>
      </c>
      <c r="P25" s="104">
        <v>52.81</v>
      </c>
    </row>
    <row r="26" spans="1:16" s="121" customFormat="1" ht="33" customHeight="1">
      <c r="A26" s="428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30"/>
      <c r="M26" s="430"/>
      <c r="O26" s="286"/>
      <c r="P26" s="288"/>
    </row>
    <row r="27" spans="1:16" s="52" customFormat="1" ht="52.5" customHeight="1">
      <c r="A27" s="61"/>
      <c r="B27" s="61"/>
      <c r="C27" s="61"/>
      <c r="D27" s="62"/>
      <c r="E27" s="63"/>
      <c r="F27" s="63"/>
      <c r="G27" s="63"/>
      <c r="H27" s="170"/>
      <c r="I27" s="63"/>
      <c r="J27" s="170"/>
      <c r="K27" s="64"/>
      <c r="L27" s="64"/>
      <c r="M27" s="64"/>
      <c r="N27" s="64"/>
      <c r="O27" s="258"/>
      <c r="P27" s="289"/>
    </row>
    <row r="28" spans="1:16" ht="42" customHeight="1">
      <c r="A28" s="389" t="s">
        <v>44</v>
      </c>
      <c r="B28" s="389" t="s">
        <v>27</v>
      </c>
      <c r="C28" s="389" t="s">
        <v>43</v>
      </c>
      <c r="D28" s="389" t="s">
        <v>15</v>
      </c>
      <c r="E28" s="423" t="s">
        <v>56</v>
      </c>
      <c r="F28" s="423"/>
      <c r="G28" s="423"/>
      <c r="H28" s="423"/>
      <c r="I28" s="423"/>
      <c r="J28" s="423"/>
      <c r="K28" s="389" t="s">
        <v>46</v>
      </c>
      <c r="L28" s="389" t="s">
        <v>47</v>
      </c>
      <c r="M28" s="425" t="s">
        <v>208</v>
      </c>
      <c r="N28" s="407" t="s">
        <v>323</v>
      </c>
      <c r="O28" s="435" t="s">
        <v>232</v>
      </c>
      <c r="P28" s="380" t="s">
        <v>312</v>
      </c>
    </row>
    <row r="29" spans="1:16" ht="126.75" customHeight="1">
      <c r="A29" s="417"/>
      <c r="B29" s="417"/>
      <c r="C29" s="417"/>
      <c r="D29" s="417"/>
      <c r="E29" s="240" t="s">
        <v>352</v>
      </c>
      <c r="F29" s="240" t="s">
        <v>337</v>
      </c>
      <c r="G29" s="187" t="s">
        <v>353</v>
      </c>
      <c r="H29" s="250" t="s">
        <v>349</v>
      </c>
      <c r="I29" s="251" t="s">
        <v>344</v>
      </c>
      <c r="J29" s="251" t="s">
        <v>346</v>
      </c>
      <c r="K29" s="417"/>
      <c r="L29" s="417"/>
      <c r="M29" s="425"/>
      <c r="N29" s="407"/>
      <c r="O29" s="436"/>
      <c r="P29" s="382"/>
    </row>
    <row r="30" spans="1:16" ht="42.75" customHeight="1">
      <c r="A30" s="418" t="s">
        <v>132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255"/>
      <c r="P30" s="290"/>
    </row>
    <row r="31" spans="1:16" ht="108.75" customHeight="1">
      <c r="A31" s="79" t="s">
        <v>35</v>
      </c>
      <c r="B31" s="79" t="s">
        <v>28</v>
      </c>
      <c r="C31" s="80" t="s">
        <v>8</v>
      </c>
      <c r="D31" s="80" t="s">
        <v>17</v>
      </c>
      <c r="E31" s="81">
        <v>100</v>
      </c>
      <c r="F31" s="81">
        <v>170</v>
      </c>
      <c r="G31" s="81">
        <v>150</v>
      </c>
      <c r="H31" s="139">
        <v>207.5</v>
      </c>
      <c r="I31" s="156"/>
      <c r="J31" s="175"/>
      <c r="K31" s="82">
        <f aca="true" t="shared" si="4" ref="K31:K47">COUNT(E31:J31)</f>
        <v>4</v>
      </c>
      <c r="L31" s="83">
        <f aca="true" t="shared" si="5" ref="L31:L47">STDEVA(E31:J31)/(SUM(E31:J31)/COUNTIF(E31:J31,"&gt;0"))</f>
        <v>0.28548441609025565</v>
      </c>
      <c r="M31" s="84">
        <f aca="true" t="shared" si="6" ref="M31:M47">1/K31*(SUM(E31:J31))</f>
        <v>156.875</v>
      </c>
      <c r="N31" s="89">
        <f>M31</f>
        <v>156.875</v>
      </c>
      <c r="O31" s="189">
        <v>134.5</v>
      </c>
      <c r="P31" s="104">
        <v>139.55</v>
      </c>
    </row>
    <row r="32" spans="1:16" ht="118.5" customHeight="1">
      <c r="A32" s="79" t="s">
        <v>103</v>
      </c>
      <c r="B32" s="79" t="s">
        <v>28</v>
      </c>
      <c r="C32" s="138" t="s">
        <v>263</v>
      </c>
      <c r="D32" s="80" t="s">
        <v>17</v>
      </c>
      <c r="E32" s="81">
        <v>140</v>
      </c>
      <c r="F32" s="81">
        <v>160</v>
      </c>
      <c r="G32" s="81">
        <v>150</v>
      </c>
      <c r="H32" s="166">
        <v>207.5</v>
      </c>
      <c r="I32" s="157"/>
      <c r="J32" s="176"/>
      <c r="K32" s="82">
        <f t="shared" si="4"/>
        <v>4</v>
      </c>
      <c r="L32" s="83">
        <f t="shared" si="5"/>
        <v>0.18182168659497386</v>
      </c>
      <c r="M32" s="84">
        <f t="shared" si="6"/>
        <v>164.375</v>
      </c>
      <c r="N32" s="89">
        <f aca="true" t="shared" si="7" ref="N32:N47">M32</f>
        <v>164.375</v>
      </c>
      <c r="O32" s="190">
        <v>148.87</v>
      </c>
      <c r="P32" s="104">
        <v>153.53</v>
      </c>
    </row>
    <row r="33" spans="1:16" ht="87" customHeight="1">
      <c r="A33" s="79" t="s">
        <v>108</v>
      </c>
      <c r="B33" s="79" t="s">
        <v>28</v>
      </c>
      <c r="C33" s="138" t="s">
        <v>264</v>
      </c>
      <c r="D33" s="80" t="s">
        <v>18</v>
      </c>
      <c r="E33" s="81">
        <v>135</v>
      </c>
      <c r="F33" s="81">
        <v>165</v>
      </c>
      <c r="G33" s="81">
        <v>170</v>
      </c>
      <c r="H33" s="166">
        <v>207.5</v>
      </c>
      <c r="I33" s="157"/>
      <c r="J33" s="176"/>
      <c r="K33" s="82">
        <f t="shared" si="4"/>
        <v>4</v>
      </c>
      <c r="L33" s="83">
        <f t="shared" si="5"/>
        <v>0.17562921769841608</v>
      </c>
      <c r="M33" s="84">
        <f t="shared" si="6"/>
        <v>169.375</v>
      </c>
      <c r="N33" s="89">
        <f t="shared" si="7"/>
        <v>169.375</v>
      </c>
      <c r="O33" s="190">
        <v>138.36</v>
      </c>
      <c r="P33" s="104">
        <v>149.39</v>
      </c>
    </row>
    <row r="34" spans="1:16" ht="104.25" customHeight="1">
      <c r="A34" s="79" t="s">
        <v>36</v>
      </c>
      <c r="B34" s="79" t="s">
        <v>28</v>
      </c>
      <c r="C34" s="80" t="s">
        <v>66</v>
      </c>
      <c r="D34" s="80" t="s">
        <v>19</v>
      </c>
      <c r="E34" s="81">
        <v>120</v>
      </c>
      <c r="F34" s="81">
        <v>160</v>
      </c>
      <c r="G34" s="81">
        <v>130</v>
      </c>
      <c r="H34" s="166"/>
      <c r="I34" s="157"/>
      <c r="J34" s="176"/>
      <c r="K34" s="180">
        <f t="shared" si="4"/>
        <v>3</v>
      </c>
      <c r="L34" s="83">
        <f t="shared" si="5"/>
        <v>0.15231702435118022</v>
      </c>
      <c r="M34" s="84">
        <f t="shared" si="6"/>
        <v>136.66666666666666</v>
      </c>
      <c r="N34" s="89">
        <f t="shared" si="7"/>
        <v>136.66666666666666</v>
      </c>
      <c r="O34" s="190">
        <v>134.84</v>
      </c>
      <c r="P34" s="104">
        <v>124.09</v>
      </c>
    </row>
    <row r="35" spans="1:16" ht="201" customHeight="1">
      <c r="A35" s="79" t="s">
        <v>54</v>
      </c>
      <c r="B35" s="79" t="s">
        <v>28</v>
      </c>
      <c r="C35" s="80" t="s">
        <v>9</v>
      </c>
      <c r="D35" s="138" t="s">
        <v>20</v>
      </c>
      <c r="E35" s="139">
        <v>155</v>
      </c>
      <c r="F35" s="139">
        <v>140</v>
      </c>
      <c r="G35" s="81">
        <v>140</v>
      </c>
      <c r="H35" s="139">
        <v>207.5</v>
      </c>
      <c r="I35" s="156"/>
      <c r="J35" s="175"/>
      <c r="K35" s="82">
        <f t="shared" si="4"/>
        <v>4</v>
      </c>
      <c r="L35" s="83">
        <f t="shared" si="5"/>
        <v>0.19947090455994235</v>
      </c>
      <c r="M35" s="84">
        <f t="shared" si="6"/>
        <v>160.625</v>
      </c>
      <c r="N35" s="89">
        <f t="shared" si="7"/>
        <v>160.625</v>
      </c>
      <c r="O35" s="190">
        <v>134.81</v>
      </c>
      <c r="P35" s="104">
        <v>138.17</v>
      </c>
    </row>
    <row r="36" spans="1:16" ht="102.75" customHeight="1">
      <c r="A36" s="79" t="s">
        <v>119</v>
      </c>
      <c r="B36" s="90" t="s">
        <v>28</v>
      </c>
      <c r="C36" s="80" t="s">
        <v>120</v>
      </c>
      <c r="D36" s="80" t="s">
        <v>20</v>
      </c>
      <c r="E36" s="81">
        <v>150</v>
      </c>
      <c r="F36" s="81">
        <v>160</v>
      </c>
      <c r="G36" s="81">
        <v>140</v>
      </c>
      <c r="H36" s="166"/>
      <c r="I36" s="157"/>
      <c r="J36" s="176"/>
      <c r="K36" s="180">
        <f t="shared" si="4"/>
        <v>3</v>
      </c>
      <c r="L36" s="83">
        <f t="shared" si="5"/>
        <v>0.06666666666666667</v>
      </c>
      <c r="M36" s="84">
        <f t="shared" si="6"/>
        <v>150</v>
      </c>
      <c r="N36" s="89">
        <f t="shared" si="7"/>
        <v>150</v>
      </c>
      <c r="O36" s="190">
        <v>129.9</v>
      </c>
      <c r="P36" s="104">
        <v>128.08</v>
      </c>
    </row>
    <row r="37" spans="1:16" ht="95.25" customHeight="1">
      <c r="A37" s="91" t="s">
        <v>109</v>
      </c>
      <c r="B37" s="79" t="s">
        <v>28</v>
      </c>
      <c r="C37" s="80" t="s">
        <v>110</v>
      </c>
      <c r="D37" s="138" t="s">
        <v>248</v>
      </c>
      <c r="E37" s="81">
        <v>140</v>
      </c>
      <c r="F37" s="81">
        <v>170</v>
      </c>
      <c r="G37" s="81">
        <v>170</v>
      </c>
      <c r="H37" s="166"/>
      <c r="I37" s="157">
        <v>248.99</v>
      </c>
      <c r="J37" s="176"/>
      <c r="K37" s="82">
        <f t="shared" si="4"/>
        <v>4</v>
      </c>
      <c r="L37" s="83">
        <f t="shared" si="5"/>
        <v>0.2561811938170927</v>
      </c>
      <c r="M37" s="84">
        <f t="shared" si="6"/>
        <v>182.2475</v>
      </c>
      <c r="N37" s="89">
        <f t="shared" si="7"/>
        <v>182.2475</v>
      </c>
      <c r="O37" s="190">
        <v>152.13</v>
      </c>
      <c r="P37" s="104">
        <v>179.75</v>
      </c>
    </row>
    <row r="38" spans="1:16" ht="96.75" customHeight="1">
      <c r="A38" s="91" t="s">
        <v>109</v>
      </c>
      <c r="B38" s="79" t="s">
        <v>28</v>
      </c>
      <c r="C38" s="80" t="s">
        <v>111</v>
      </c>
      <c r="D38" s="80" t="s">
        <v>21</v>
      </c>
      <c r="E38" s="81">
        <v>160</v>
      </c>
      <c r="F38" s="81">
        <v>170</v>
      </c>
      <c r="G38" s="189">
        <v>170</v>
      </c>
      <c r="H38" s="166"/>
      <c r="I38" s="157">
        <v>262.99</v>
      </c>
      <c r="J38" s="176"/>
      <c r="K38" s="180">
        <f t="shared" si="4"/>
        <v>4</v>
      </c>
      <c r="L38" s="83">
        <f t="shared" si="5"/>
        <v>0.2536957034433819</v>
      </c>
      <c r="M38" s="84">
        <f t="shared" si="6"/>
        <v>190.7475</v>
      </c>
      <c r="N38" s="89">
        <f t="shared" si="7"/>
        <v>190.7475</v>
      </c>
      <c r="O38" s="190">
        <v>165.66</v>
      </c>
      <c r="P38" s="104">
        <v>188.84</v>
      </c>
    </row>
    <row r="39" spans="1:16" ht="55.5" customHeight="1">
      <c r="A39" s="91" t="s">
        <v>5</v>
      </c>
      <c r="B39" s="79" t="s">
        <v>28</v>
      </c>
      <c r="C39" s="80" t="s">
        <v>6</v>
      </c>
      <c r="D39" s="80" t="s">
        <v>87</v>
      </c>
      <c r="E39" s="81">
        <v>170</v>
      </c>
      <c r="F39" s="244">
        <v>160</v>
      </c>
      <c r="G39" s="190">
        <v>160</v>
      </c>
      <c r="H39" s="166"/>
      <c r="I39" s="157">
        <v>249</v>
      </c>
      <c r="J39" s="176"/>
      <c r="K39" s="82">
        <f t="shared" si="4"/>
        <v>4</v>
      </c>
      <c r="L39" s="83">
        <f t="shared" si="5"/>
        <v>0.23324468708637763</v>
      </c>
      <c r="M39" s="84">
        <f t="shared" si="6"/>
        <v>184.75</v>
      </c>
      <c r="N39" s="89">
        <f t="shared" si="7"/>
        <v>184.75</v>
      </c>
      <c r="O39" s="190">
        <v>158.6</v>
      </c>
      <c r="P39" s="104">
        <v>166.45</v>
      </c>
    </row>
    <row r="40" spans="1:16" ht="100.5" customHeight="1">
      <c r="A40" s="91" t="s">
        <v>173</v>
      </c>
      <c r="B40" s="79" t="s">
        <v>28</v>
      </c>
      <c r="C40" s="80" t="s">
        <v>174</v>
      </c>
      <c r="D40" s="80" t="s">
        <v>22</v>
      </c>
      <c r="E40" s="81">
        <v>130</v>
      </c>
      <c r="F40" s="244">
        <v>180</v>
      </c>
      <c r="G40" s="190">
        <v>190</v>
      </c>
      <c r="H40" s="139"/>
      <c r="I40" s="81">
        <v>216.99</v>
      </c>
      <c r="J40" s="139"/>
      <c r="K40" s="180">
        <f t="shared" si="4"/>
        <v>4</v>
      </c>
      <c r="L40" s="83">
        <f t="shared" si="5"/>
        <v>0.20284408624829353</v>
      </c>
      <c r="M40" s="84">
        <f t="shared" si="6"/>
        <v>179.2475</v>
      </c>
      <c r="N40" s="89">
        <f t="shared" si="7"/>
        <v>179.2475</v>
      </c>
      <c r="O40" s="190">
        <v>164.04</v>
      </c>
      <c r="P40" s="104">
        <v>162.1</v>
      </c>
    </row>
    <row r="41" spans="1:16" ht="153.75" customHeight="1">
      <c r="A41" s="91" t="s">
        <v>175</v>
      </c>
      <c r="B41" s="79" t="s">
        <v>32</v>
      </c>
      <c r="C41" s="80" t="s">
        <v>185</v>
      </c>
      <c r="D41" s="80" t="s">
        <v>23</v>
      </c>
      <c r="E41" s="81">
        <v>90</v>
      </c>
      <c r="F41" s="244"/>
      <c r="G41" s="190">
        <v>75</v>
      </c>
      <c r="H41" s="139">
        <v>85</v>
      </c>
      <c r="I41" s="81"/>
      <c r="J41" s="139">
        <v>129.99</v>
      </c>
      <c r="K41" s="180">
        <f t="shared" si="4"/>
        <v>4</v>
      </c>
      <c r="L41" s="83">
        <f t="shared" si="5"/>
        <v>0.2541905224092968</v>
      </c>
      <c r="M41" s="84">
        <f t="shared" si="6"/>
        <v>94.9975</v>
      </c>
      <c r="N41" s="89">
        <f t="shared" si="7"/>
        <v>94.9975</v>
      </c>
      <c r="O41" s="190">
        <v>99.83</v>
      </c>
      <c r="P41" s="104">
        <v>92.14</v>
      </c>
    </row>
    <row r="42" spans="1:16" ht="132.75" customHeight="1">
      <c r="A42" s="79" t="s">
        <v>175</v>
      </c>
      <c r="B42" s="79" t="s">
        <v>32</v>
      </c>
      <c r="C42" s="80" t="s">
        <v>186</v>
      </c>
      <c r="D42" s="80" t="s">
        <v>101</v>
      </c>
      <c r="E42" s="81">
        <v>120</v>
      </c>
      <c r="F42" s="244">
        <v>130</v>
      </c>
      <c r="G42" s="190">
        <v>100</v>
      </c>
      <c r="H42" s="139">
        <v>85</v>
      </c>
      <c r="I42" s="81"/>
      <c r="J42" s="139"/>
      <c r="K42" s="180">
        <f t="shared" si="4"/>
        <v>4</v>
      </c>
      <c r="L42" s="83">
        <f t="shared" si="5"/>
        <v>0.18533925858157585</v>
      </c>
      <c r="M42" s="84">
        <f t="shared" si="6"/>
        <v>108.75</v>
      </c>
      <c r="N42" s="89">
        <f t="shared" si="7"/>
        <v>108.75</v>
      </c>
      <c r="O42" s="190">
        <v>98</v>
      </c>
      <c r="P42" s="104">
        <v>102.14</v>
      </c>
    </row>
    <row r="43" spans="1:16" ht="139.5" customHeight="1">
      <c r="A43" s="87" t="s">
        <v>175</v>
      </c>
      <c r="B43" s="117" t="s">
        <v>32</v>
      </c>
      <c r="C43" s="118" t="s">
        <v>250</v>
      </c>
      <c r="D43" s="118" t="s">
        <v>101</v>
      </c>
      <c r="E43" s="81"/>
      <c r="F43" s="244">
        <v>145</v>
      </c>
      <c r="G43" s="190">
        <v>100</v>
      </c>
      <c r="H43" s="139">
        <v>85</v>
      </c>
      <c r="I43" s="81"/>
      <c r="J43" s="139"/>
      <c r="K43" s="180">
        <f t="shared" si="4"/>
        <v>3</v>
      </c>
      <c r="L43" s="83">
        <f t="shared" si="5"/>
        <v>0.28386354538174535</v>
      </c>
      <c r="M43" s="84">
        <f t="shared" si="6"/>
        <v>110</v>
      </c>
      <c r="N43" s="89">
        <f t="shared" si="7"/>
        <v>110</v>
      </c>
      <c r="O43" s="190">
        <v>125</v>
      </c>
      <c r="P43" s="104">
        <v>108.64</v>
      </c>
    </row>
    <row r="44" spans="1:16" ht="127.5" customHeight="1">
      <c r="A44" s="87" t="s">
        <v>175</v>
      </c>
      <c r="B44" s="117" t="s">
        <v>32</v>
      </c>
      <c r="C44" s="118" t="s">
        <v>251</v>
      </c>
      <c r="D44" s="118" t="s">
        <v>101</v>
      </c>
      <c r="E44" s="81">
        <v>100</v>
      </c>
      <c r="F44" s="244">
        <v>145</v>
      </c>
      <c r="G44" s="190">
        <v>100</v>
      </c>
      <c r="H44" s="139">
        <v>85</v>
      </c>
      <c r="I44" s="81"/>
      <c r="J44" s="139"/>
      <c r="K44" s="180">
        <f t="shared" si="4"/>
        <v>4</v>
      </c>
      <c r="L44" s="83">
        <f t="shared" si="5"/>
        <v>0.24168150803286662</v>
      </c>
      <c r="M44" s="84">
        <f t="shared" si="6"/>
        <v>107.5</v>
      </c>
      <c r="N44" s="89">
        <f t="shared" si="7"/>
        <v>107.5</v>
      </c>
      <c r="O44" s="190">
        <v>110.26</v>
      </c>
      <c r="P44" s="104">
        <v>107.59</v>
      </c>
    </row>
    <row r="45" spans="1:16" ht="153.75" customHeight="1">
      <c r="A45" s="79" t="s">
        <v>175</v>
      </c>
      <c r="B45" s="79" t="s">
        <v>32</v>
      </c>
      <c r="C45" s="80" t="s">
        <v>249</v>
      </c>
      <c r="D45" s="80" t="s">
        <v>102</v>
      </c>
      <c r="E45" s="81">
        <v>140</v>
      </c>
      <c r="F45" s="244">
        <v>160</v>
      </c>
      <c r="G45" s="190">
        <v>120</v>
      </c>
      <c r="H45" s="139">
        <v>119.67</v>
      </c>
      <c r="I45" s="81"/>
      <c r="J45" s="139"/>
      <c r="K45" s="180">
        <f t="shared" si="4"/>
        <v>4</v>
      </c>
      <c r="L45" s="83">
        <f t="shared" si="5"/>
        <v>0.14257027652047854</v>
      </c>
      <c r="M45" s="84">
        <f t="shared" si="6"/>
        <v>134.9175</v>
      </c>
      <c r="N45" s="89">
        <f t="shared" si="7"/>
        <v>134.9175</v>
      </c>
      <c r="O45" s="190">
        <v>119.67</v>
      </c>
      <c r="P45" s="104">
        <v>109.64</v>
      </c>
    </row>
    <row r="46" spans="1:16" ht="126" customHeight="1">
      <c r="A46" s="140" t="s">
        <v>68</v>
      </c>
      <c r="B46" s="140" t="s">
        <v>28</v>
      </c>
      <c r="C46" s="141" t="s">
        <v>98</v>
      </c>
      <c r="D46" s="141" t="s">
        <v>88</v>
      </c>
      <c r="E46" s="142">
        <v>300</v>
      </c>
      <c r="F46" s="245">
        <v>280</v>
      </c>
      <c r="G46" s="191">
        <v>330</v>
      </c>
      <c r="H46" s="171">
        <v>253.05</v>
      </c>
      <c r="I46" s="142"/>
      <c r="J46" s="171"/>
      <c r="K46" s="143">
        <f t="shared" si="4"/>
        <v>4</v>
      </c>
      <c r="L46" s="144">
        <f t="shared" si="5"/>
        <v>0.11167320659930997</v>
      </c>
      <c r="M46" s="145">
        <f t="shared" si="6"/>
        <v>290.7625</v>
      </c>
      <c r="N46" s="146">
        <f t="shared" si="7"/>
        <v>290.7625</v>
      </c>
      <c r="O46" s="191">
        <v>253.05</v>
      </c>
      <c r="P46" s="147">
        <v>269.04</v>
      </c>
    </row>
    <row r="47" spans="1:16" ht="181.5" customHeight="1">
      <c r="A47" s="79" t="s">
        <v>252</v>
      </c>
      <c r="B47" s="79" t="s">
        <v>28</v>
      </c>
      <c r="C47" s="80" t="s">
        <v>253</v>
      </c>
      <c r="D47" s="80" t="s">
        <v>254</v>
      </c>
      <c r="E47" s="81">
        <v>130</v>
      </c>
      <c r="F47" s="81">
        <v>140</v>
      </c>
      <c r="G47" s="189">
        <v>125</v>
      </c>
      <c r="H47" s="139">
        <v>110.48</v>
      </c>
      <c r="I47" s="81"/>
      <c r="J47" s="139"/>
      <c r="K47" s="180">
        <f t="shared" si="4"/>
        <v>4</v>
      </c>
      <c r="L47" s="83">
        <f t="shared" si="5"/>
        <v>0.09727453612151776</v>
      </c>
      <c r="M47" s="84">
        <f t="shared" si="6"/>
        <v>126.37</v>
      </c>
      <c r="N47" s="89">
        <f t="shared" si="7"/>
        <v>126.37</v>
      </c>
      <c r="O47" s="189">
        <v>110.48</v>
      </c>
      <c r="P47" s="103">
        <v>112.67</v>
      </c>
    </row>
    <row r="48" spans="1:16" ht="35.25" customHeight="1">
      <c r="A48" s="62"/>
      <c r="B48" s="62"/>
      <c r="C48" s="62"/>
      <c r="D48" s="62"/>
      <c r="E48" s="66"/>
      <c r="F48" s="66"/>
      <c r="G48" s="66"/>
      <c r="H48" s="172"/>
      <c r="I48" s="66"/>
      <c r="J48" s="172"/>
      <c r="K48" s="66"/>
      <c r="L48" s="66"/>
      <c r="M48" s="66"/>
      <c r="N48" s="70"/>
      <c r="O48" s="255"/>
      <c r="P48" s="172"/>
    </row>
    <row r="49" spans="1:16" ht="47.25" customHeight="1">
      <c r="A49" s="389" t="s">
        <v>44</v>
      </c>
      <c r="B49" s="389" t="s">
        <v>27</v>
      </c>
      <c r="C49" s="389" t="s">
        <v>43</v>
      </c>
      <c r="D49" s="389" t="s">
        <v>15</v>
      </c>
      <c r="E49" s="423" t="s">
        <v>56</v>
      </c>
      <c r="F49" s="423"/>
      <c r="G49" s="423"/>
      <c r="H49" s="423"/>
      <c r="I49" s="423"/>
      <c r="J49" s="423"/>
      <c r="K49" s="389" t="s">
        <v>46</v>
      </c>
      <c r="L49" s="389" t="s">
        <v>47</v>
      </c>
      <c r="M49" s="425" t="s">
        <v>208</v>
      </c>
      <c r="N49" s="407" t="s">
        <v>321</v>
      </c>
      <c r="O49" s="435" t="s">
        <v>232</v>
      </c>
      <c r="P49" s="380" t="s">
        <v>311</v>
      </c>
    </row>
    <row r="50" spans="1:16" ht="129" customHeight="1">
      <c r="A50" s="417"/>
      <c r="B50" s="417"/>
      <c r="C50" s="417"/>
      <c r="D50" s="417"/>
      <c r="E50" s="249" t="s">
        <v>352</v>
      </c>
      <c r="F50" s="249" t="s">
        <v>337</v>
      </c>
      <c r="G50" s="249" t="s">
        <v>353</v>
      </c>
      <c r="H50" s="250" t="s">
        <v>348</v>
      </c>
      <c r="I50" s="251" t="s">
        <v>344</v>
      </c>
      <c r="J50" s="251" t="s">
        <v>349</v>
      </c>
      <c r="K50" s="417"/>
      <c r="L50" s="417"/>
      <c r="M50" s="425"/>
      <c r="N50" s="407"/>
      <c r="O50" s="436"/>
      <c r="P50" s="382"/>
    </row>
    <row r="51" spans="1:16" ht="28.5" customHeight="1">
      <c r="A51" s="418" t="s">
        <v>37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255"/>
      <c r="P51" s="290"/>
    </row>
    <row r="52" spans="1:16" ht="65.25" customHeight="1">
      <c r="A52" s="91" t="s">
        <v>112</v>
      </c>
      <c r="B52" s="91" t="s">
        <v>28</v>
      </c>
      <c r="C52" s="80" t="s">
        <v>114</v>
      </c>
      <c r="D52" s="138" t="s">
        <v>255</v>
      </c>
      <c r="E52" s="81">
        <v>520</v>
      </c>
      <c r="F52" s="81">
        <v>700</v>
      </c>
      <c r="G52" s="81">
        <v>550</v>
      </c>
      <c r="H52" s="166"/>
      <c r="I52" s="157"/>
      <c r="J52" s="176"/>
      <c r="K52" s="82">
        <f aca="true" t="shared" si="8" ref="K52:K70">COUNT(E52:J52)</f>
        <v>3</v>
      </c>
      <c r="L52" s="83">
        <f aca="true" t="shared" si="9" ref="L52:L70">STDEVA(E52:J52)/(SUM(E52:J52)/COUNTIF(E52:J52,"&gt;0"))</f>
        <v>0.1634517078134399</v>
      </c>
      <c r="M52" s="84">
        <f aca="true" t="shared" si="10" ref="M52:M70">1/K52*(SUM(E52:J52))</f>
        <v>590</v>
      </c>
      <c r="N52" s="89">
        <f>M52</f>
        <v>590</v>
      </c>
      <c r="O52" s="189">
        <v>502.84</v>
      </c>
      <c r="P52" s="104">
        <v>497.42</v>
      </c>
    </row>
    <row r="53" spans="1:16" ht="96.75" customHeight="1">
      <c r="A53" s="79" t="s">
        <v>104</v>
      </c>
      <c r="B53" s="79" t="s">
        <v>28</v>
      </c>
      <c r="C53" s="80" t="s">
        <v>105</v>
      </c>
      <c r="D53" s="80" t="s">
        <v>89</v>
      </c>
      <c r="E53" s="81">
        <v>500</v>
      </c>
      <c r="F53" s="81">
        <v>780</v>
      </c>
      <c r="G53" s="81">
        <v>550</v>
      </c>
      <c r="H53" s="166"/>
      <c r="I53" s="157"/>
      <c r="J53" s="176">
        <v>910.26</v>
      </c>
      <c r="K53" s="82">
        <f t="shared" si="8"/>
        <v>4</v>
      </c>
      <c r="L53" s="83">
        <f t="shared" si="9"/>
        <v>0.282316991835376</v>
      </c>
      <c r="M53" s="84">
        <f t="shared" si="10"/>
        <v>685.065</v>
      </c>
      <c r="N53" s="89">
        <f>M53</f>
        <v>685.065</v>
      </c>
      <c r="O53" s="190">
        <v>522.63</v>
      </c>
      <c r="P53" s="104">
        <v>523.98</v>
      </c>
    </row>
    <row r="54" spans="1:16" ht="96.75" customHeight="1">
      <c r="A54" s="310" t="s">
        <v>298</v>
      </c>
      <c r="B54" s="225" t="s">
        <v>28</v>
      </c>
      <c r="C54" s="194" t="s">
        <v>299</v>
      </c>
      <c r="D54" s="215" t="s">
        <v>300</v>
      </c>
      <c r="E54" s="81">
        <v>550</v>
      </c>
      <c r="F54" s="81">
        <v>500</v>
      </c>
      <c r="G54" s="81">
        <v>550</v>
      </c>
      <c r="H54" s="166">
        <v>900</v>
      </c>
      <c r="I54" s="157"/>
      <c r="J54" s="176"/>
      <c r="K54" s="82">
        <f t="shared" si="8"/>
        <v>4</v>
      </c>
      <c r="L54" s="83">
        <f t="shared" si="9"/>
        <v>0.2957476401709178</v>
      </c>
      <c r="M54" s="84">
        <f t="shared" si="10"/>
        <v>625</v>
      </c>
      <c r="N54" s="89">
        <f aca="true" t="shared" si="11" ref="N54:N68">M54</f>
        <v>625</v>
      </c>
      <c r="O54" s="190">
        <v>507.68</v>
      </c>
      <c r="P54" s="104">
        <v>537.97</v>
      </c>
    </row>
    <row r="55" spans="1:16" ht="96.75" customHeight="1">
      <c r="A55" s="226" t="s">
        <v>113</v>
      </c>
      <c r="B55" s="227" t="s">
        <v>28</v>
      </c>
      <c r="C55" s="228" t="s">
        <v>301</v>
      </c>
      <c r="D55" s="216" t="s">
        <v>90</v>
      </c>
      <c r="E55" s="81">
        <v>75</v>
      </c>
      <c r="F55" s="81">
        <v>80</v>
      </c>
      <c r="G55" s="81">
        <v>85</v>
      </c>
      <c r="H55" s="166"/>
      <c r="I55" s="157"/>
      <c r="J55" s="176">
        <v>112.01</v>
      </c>
      <c r="K55" s="82">
        <f t="shared" si="8"/>
        <v>4</v>
      </c>
      <c r="L55" s="83">
        <f t="shared" si="9"/>
        <v>0.18769314804121853</v>
      </c>
      <c r="M55" s="84">
        <f t="shared" si="10"/>
        <v>88.0025</v>
      </c>
      <c r="N55" s="89">
        <f t="shared" si="11"/>
        <v>88.0025</v>
      </c>
      <c r="O55" s="190">
        <v>74.3</v>
      </c>
      <c r="P55" s="104">
        <v>75.84</v>
      </c>
    </row>
    <row r="56" spans="1:16" ht="113.25" customHeight="1">
      <c r="A56" s="226" t="s">
        <v>113</v>
      </c>
      <c r="B56" s="227" t="s">
        <v>28</v>
      </c>
      <c r="C56" s="228" t="s">
        <v>302</v>
      </c>
      <c r="D56" s="216" t="s">
        <v>90</v>
      </c>
      <c r="E56" s="81">
        <v>80</v>
      </c>
      <c r="F56" s="81">
        <v>85</v>
      </c>
      <c r="G56" s="81">
        <v>85</v>
      </c>
      <c r="H56" s="166"/>
      <c r="I56" s="157"/>
      <c r="J56" s="176">
        <v>118.74</v>
      </c>
      <c r="K56" s="82">
        <f t="shared" si="8"/>
        <v>4</v>
      </c>
      <c r="L56" s="83">
        <f t="shared" si="9"/>
        <v>0.19373597800991366</v>
      </c>
      <c r="M56" s="84">
        <f t="shared" si="10"/>
        <v>92.185</v>
      </c>
      <c r="N56" s="89">
        <f t="shared" si="11"/>
        <v>92.185</v>
      </c>
      <c r="O56" s="190">
        <v>71.28</v>
      </c>
      <c r="P56" s="104">
        <v>72.73</v>
      </c>
    </row>
    <row r="57" spans="1:16" ht="111.75" customHeight="1">
      <c r="A57" s="91" t="s">
        <v>113</v>
      </c>
      <c r="B57" s="193" t="s">
        <v>28</v>
      </c>
      <c r="C57" s="192" t="s">
        <v>256</v>
      </c>
      <c r="D57" s="194" t="s">
        <v>90</v>
      </c>
      <c r="E57" s="139">
        <v>75</v>
      </c>
      <c r="F57" s="139">
        <v>95</v>
      </c>
      <c r="G57" s="139">
        <v>100</v>
      </c>
      <c r="H57" s="139"/>
      <c r="I57" s="139"/>
      <c r="J57" s="139">
        <v>112.01</v>
      </c>
      <c r="K57" s="82">
        <f t="shared" si="8"/>
        <v>4</v>
      </c>
      <c r="L57" s="83">
        <f t="shared" si="9"/>
        <v>0.16146184086711624</v>
      </c>
      <c r="M57" s="84">
        <f t="shared" si="10"/>
        <v>95.5025</v>
      </c>
      <c r="N57" s="89">
        <f t="shared" si="11"/>
        <v>95.5025</v>
      </c>
      <c r="O57" s="190">
        <v>86.25</v>
      </c>
      <c r="P57" s="104">
        <v>89.45</v>
      </c>
    </row>
    <row r="58" spans="1:16" ht="91.5" customHeight="1">
      <c r="A58" s="79" t="s">
        <v>195</v>
      </c>
      <c r="B58" s="79" t="s">
        <v>28</v>
      </c>
      <c r="C58" s="80" t="s">
        <v>196</v>
      </c>
      <c r="D58" s="80" t="s">
        <v>91</v>
      </c>
      <c r="E58" s="81">
        <v>22</v>
      </c>
      <c r="F58" s="139"/>
      <c r="G58" s="81">
        <v>16</v>
      </c>
      <c r="H58" s="166">
        <v>30</v>
      </c>
      <c r="I58" s="157">
        <v>17.59</v>
      </c>
      <c r="J58" s="176"/>
      <c r="K58" s="82">
        <f t="shared" si="8"/>
        <v>4</v>
      </c>
      <c r="L58" s="83">
        <f t="shared" si="9"/>
        <v>0.29309615301678676</v>
      </c>
      <c r="M58" s="84">
        <f t="shared" si="10"/>
        <v>21.3975</v>
      </c>
      <c r="N58" s="89">
        <f t="shared" si="11"/>
        <v>21.3975</v>
      </c>
      <c r="O58" s="190">
        <v>18.25</v>
      </c>
      <c r="P58" s="104">
        <v>21.19</v>
      </c>
    </row>
    <row r="59" spans="1:16" ht="117.75" customHeight="1">
      <c r="A59" s="213" t="s">
        <v>195</v>
      </c>
      <c r="B59" s="214" t="s">
        <v>28</v>
      </c>
      <c r="C59" s="215" t="s">
        <v>303</v>
      </c>
      <c r="D59" s="215" t="s">
        <v>91</v>
      </c>
      <c r="E59" s="81">
        <v>20</v>
      </c>
      <c r="F59" s="139"/>
      <c r="G59" s="81">
        <v>16</v>
      </c>
      <c r="H59" s="166"/>
      <c r="I59" s="157">
        <v>16.01</v>
      </c>
      <c r="J59" s="176">
        <v>14.6</v>
      </c>
      <c r="K59" s="82">
        <f t="shared" si="8"/>
        <v>4</v>
      </c>
      <c r="L59" s="83">
        <f t="shared" si="9"/>
        <v>0.13979161908220974</v>
      </c>
      <c r="M59" s="84">
        <f t="shared" si="10"/>
        <v>16.6525</v>
      </c>
      <c r="N59" s="89">
        <f t="shared" si="11"/>
        <v>16.6525</v>
      </c>
      <c r="O59" s="190">
        <v>12.68</v>
      </c>
      <c r="P59" s="104">
        <v>15.68</v>
      </c>
    </row>
    <row r="60" spans="1:16" ht="91.5" customHeight="1">
      <c r="A60" s="310" t="s">
        <v>304</v>
      </c>
      <c r="B60" s="214" t="s">
        <v>28</v>
      </c>
      <c r="C60" s="215" t="s">
        <v>305</v>
      </c>
      <c r="D60" s="215" t="s">
        <v>306</v>
      </c>
      <c r="E60" s="81"/>
      <c r="F60" s="81"/>
      <c r="G60" s="81">
        <v>99</v>
      </c>
      <c r="H60" s="166">
        <v>80</v>
      </c>
      <c r="I60" s="157">
        <v>74.9</v>
      </c>
      <c r="J60" s="176">
        <v>78.1</v>
      </c>
      <c r="K60" s="82">
        <f t="shared" si="8"/>
        <v>4</v>
      </c>
      <c r="L60" s="83">
        <f t="shared" si="9"/>
        <v>0.13099143294102714</v>
      </c>
      <c r="M60" s="84">
        <f t="shared" si="10"/>
        <v>83</v>
      </c>
      <c r="N60" s="89">
        <f t="shared" si="11"/>
        <v>83</v>
      </c>
      <c r="O60" s="190">
        <v>53.59</v>
      </c>
      <c r="P60" s="104">
        <v>56.18</v>
      </c>
    </row>
    <row r="61" spans="1:16" ht="103.5" customHeight="1">
      <c r="A61" s="79" t="s">
        <v>38</v>
      </c>
      <c r="B61" s="79" t="s">
        <v>28</v>
      </c>
      <c r="C61" s="80" t="s">
        <v>197</v>
      </c>
      <c r="D61" s="80" t="s">
        <v>92</v>
      </c>
      <c r="E61" s="81">
        <v>300</v>
      </c>
      <c r="F61" s="81">
        <v>200</v>
      </c>
      <c r="G61" s="81">
        <v>260</v>
      </c>
      <c r="H61" s="139"/>
      <c r="I61" s="81"/>
      <c r="J61" s="139">
        <v>267.74</v>
      </c>
      <c r="K61" s="82">
        <f t="shared" si="8"/>
        <v>4</v>
      </c>
      <c r="L61" s="83">
        <f t="shared" si="9"/>
        <v>0.16238588968397802</v>
      </c>
      <c r="M61" s="84">
        <f t="shared" si="10"/>
        <v>256.935</v>
      </c>
      <c r="N61" s="89">
        <f t="shared" si="11"/>
        <v>256.935</v>
      </c>
      <c r="O61" s="190">
        <v>152</v>
      </c>
      <c r="P61" s="104">
        <v>200.17</v>
      </c>
    </row>
    <row r="62" spans="1:16" ht="95.25" customHeight="1">
      <c r="A62" s="79" t="s">
        <v>96</v>
      </c>
      <c r="B62" s="79" t="s">
        <v>28</v>
      </c>
      <c r="C62" s="80" t="s">
        <v>198</v>
      </c>
      <c r="D62" s="80" t="s">
        <v>93</v>
      </c>
      <c r="E62" s="81">
        <v>250</v>
      </c>
      <c r="F62" s="81">
        <v>260</v>
      </c>
      <c r="G62" s="81">
        <v>265</v>
      </c>
      <c r="H62" s="139"/>
      <c r="I62" s="81"/>
      <c r="J62" s="139">
        <v>312.08</v>
      </c>
      <c r="K62" s="82">
        <f t="shared" si="8"/>
        <v>4</v>
      </c>
      <c r="L62" s="83">
        <f t="shared" si="9"/>
        <v>0.1015101200975466</v>
      </c>
      <c r="M62" s="84">
        <f t="shared" si="10"/>
        <v>271.77</v>
      </c>
      <c r="N62" s="89">
        <f t="shared" si="11"/>
        <v>271.77</v>
      </c>
      <c r="O62" s="190">
        <v>282</v>
      </c>
      <c r="P62" s="104">
        <v>259.76</v>
      </c>
    </row>
    <row r="63" spans="1:16" ht="56.25" customHeight="1">
      <c r="A63" s="79" t="s">
        <v>39</v>
      </c>
      <c r="B63" s="79" t="s">
        <v>28</v>
      </c>
      <c r="C63" s="80" t="s">
        <v>115</v>
      </c>
      <c r="D63" s="80" t="s">
        <v>94</v>
      </c>
      <c r="E63" s="81">
        <v>160</v>
      </c>
      <c r="F63" s="81">
        <v>250</v>
      </c>
      <c r="G63" s="81">
        <v>250</v>
      </c>
      <c r="H63" s="139"/>
      <c r="I63" s="156"/>
      <c r="J63" s="175">
        <v>338.49</v>
      </c>
      <c r="K63" s="82">
        <f t="shared" si="8"/>
        <v>4</v>
      </c>
      <c r="L63" s="83">
        <f t="shared" si="9"/>
        <v>0.29191896216668367</v>
      </c>
      <c r="M63" s="84">
        <f t="shared" si="10"/>
        <v>249.6225</v>
      </c>
      <c r="N63" s="89">
        <f t="shared" si="11"/>
        <v>249.6225</v>
      </c>
      <c r="O63" s="190">
        <v>186.31</v>
      </c>
      <c r="P63" s="104">
        <v>198.26</v>
      </c>
    </row>
    <row r="64" spans="1:16" ht="56.25" customHeight="1">
      <c r="A64" s="79" t="s">
        <v>226</v>
      </c>
      <c r="B64" s="79" t="s">
        <v>28</v>
      </c>
      <c r="C64" s="80" t="s">
        <v>227</v>
      </c>
      <c r="D64" s="80" t="s">
        <v>228</v>
      </c>
      <c r="E64" s="81"/>
      <c r="F64" s="81">
        <v>180</v>
      </c>
      <c r="G64" s="81">
        <v>280</v>
      </c>
      <c r="H64" s="166">
        <v>232</v>
      </c>
      <c r="I64" s="157">
        <v>220</v>
      </c>
      <c r="J64" s="176">
        <v>295.39</v>
      </c>
      <c r="K64" s="82">
        <f t="shared" si="8"/>
        <v>5</v>
      </c>
      <c r="L64" s="83">
        <f t="shared" si="9"/>
        <v>0.1933654179994847</v>
      </c>
      <c r="M64" s="84">
        <f t="shared" si="10"/>
        <v>241.47799999999998</v>
      </c>
      <c r="N64" s="89">
        <f t="shared" si="11"/>
        <v>241.47799999999998</v>
      </c>
      <c r="O64" s="190">
        <v>163.6</v>
      </c>
      <c r="P64" s="104">
        <v>210.38</v>
      </c>
    </row>
    <row r="65" spans="1:16" ht="74.25" customHeight="1">
      <c r="A65" s="79" t="s">
        <v>199</v>
      </c>
      <c r="B65" s="79" t="s">
        <v>28</v>
      </c>
      <c r="C65" s="80" t="s">
        <v>200</v>
      </c>
      <c r="D65" s="80" t="s">
        <v>1</v>
      </c>
      <c r="E65" s="81">
        <v>250</v>
      </c>
      <c r="F65" s="81">
        <v>160</v>
      </c>
      <c r="G65" s="81">
        <v>210</v>
      </c>
      <c r="H65" s="166"/>
      <c r="I65" s="157"/>
      <c r="J65" s="176"/>
      <c r="K65" s="82">
        <f t="shared" si="8"/>
        <v>3</v>
      </c>
      <c r="L65" s="83">
        <f t="shared" si="9"/>
        <v>0.21818950416884986</v>
      </c>
      <c r="M65" s="84">
        <f t="shared" si="10"/>
        <v>206.66666666666666</v>
      </c>
      <c r="N65" s="89">
        <f t="shared" si="11"/>
        <v>206.66666666666666</v>
      </c>
      <c r="O65" s="190">
        <v>158.87</v>
      </c>
      <c r="P65" s="104">
        <v>166.37</v>
      </c>
    </row>
    <row r="66" spans="1:16" ht="104.25" customHeight="1">
      <c r="A66" s="79" t="s">
        <v>55</v>
      </c>
      <c r="B66" s="79" t="s">
        <v>28</v>
      </c>
      <c r="C66" s="80" t="s">
        <v>99</v>
      </c>
      <c r="D66" s="80" t="s">
        <v>95</v>
      </c>
      <c r="E66" s="81">
        <v>160</v>
      </c>
      <c r="F66" s="81">
        <v>230</v>
      </c>
      <c r="G66" s="81">
        <v>260</v>
      </c>
      <c r="H66" s="166"/>
      <c r="I66" s="157"/>
      <c r="J66" s="176"/>
      <c r="K66" s="82">
        <f t="shared" si="8"/>
        <v>3</v>
      </c>
      <c r="L66" s="83">
        <f t="shared" si="9"/>
        <v>0.23684314335908677</v>
      </c>
      <c r="M66" s="84">
        <f t="shared" si="10"/>
        <v>216.66666666666666</v>
      </c>
      <c r="N66" s="89">
        <f t="shared" si="11"/>
        <v>216.66666666666666</v>
      </c>
      <c r="O66" s="190">
        <v>164.53</v>
      </c>
      <c r="P66" s="104">
        <v>161.7</v>
      </c>
    </row>
    <row r="67" spans="1:16" ht="75.75" customHeight="1">
      <c r="A67" s="91" t="s">
        <v>116</v>
      </c>
      <c r="B67" s="79" t="s">
        <v>28</v>
      </c>
      <c r="C67" s="80" t="s">
        <v>117</v>
      </c>
      <c r="D67" s="80" t="s">
        <v>118</v>
      </c>
      <c r="E67" s="81">
        <v>1300</v>
      </c>
      <c r="F67" s="81">
        <v>1400</v>
      </c>
      <c r="G67" s="81">
        <v>1300</v>
      </c>
      <c r="H67" s="166">
        <v>650</v>
      </c>
      <c r="I67" s="157"/>
      <c r="J67" s="176"/>
      <c r="K67" s="82">
        <f t="shared" si="8"/>
        <v>4</v>
      </c>
      <c r="L67" s="83">
        <f t="shared" si="9"/>
        <v>0.2966910693415753</v>
      </c>
      <c r="M67" s="84">
        <f t="shared" si="10"/>
        <v>1162.5</v>
      </c>
      <c r="N67" s="89">
        <f t="shared" si="11"/>
        <v>1162.5</v>
      </c>
      <c r="O67" s="190">
        <v>1112.67</v>
      </c>
      <c r="P67" s="104">
        <v>1146</v>
      </c>
    </row>
    <row r="68" spans="1:16" ht="75.75" customHeight="1">
      <c r="A68" s="213" t="s">
        <v>307</v>
      </c>
      <c r="B68" s="214" t="s">
        <v>32</v>
      </c>
      <c r="C68" s="215" t="s">
        <v>308</v>
      </c>
      <c r="D68" s="215" t="s">
        <v>309</v>
      </c>
      <c r="E68" s="81">
        <v>150</v>
      </c>
      <c r="F68" s="81"/>
      <c r="G68" s="81">
        <v>180</v>
      </c>
      <c r="H68" s="166"/>
      <c r="I68" s="157"/>
      <c r="J68" s="176">
        <v>130.65</v>
      </c>
      <c r="K68" s="82">
        <f t="shared" si="8"/>
        <v>3</v>
      </c>
      <c r="L68" s="83">
        <f t="shared" si="9"/>
        <v>0.1619393666700599</v>
      </c>
      <c r="M68" s="84">
        <f t="shared" si="10"/>
        <v>153.54999999999998</v>
      </c>
      <c r="N68" s="89">
        <f t="shared" si="11"/>
        <v>153.54999999999998</v>
      </c>
      <c r="O68" s="190">
        <v>127.5</v>
      </c>
      <c r="P68" s="104">
        <v>133.84</v>
      </c>
    </row>
    <row r="69" spans="1:16" ht="60" customHeight="1">
      <c r="A69" s="79" t="s">
        <v>201</v>
      </c>
      <c r="B69" s="79" t="s">
        <v>32</v>
      </c>
      <c r="C69" s="80" t="s">
        <v>202</v>
      </c>
      <c r="D69" s="80" t="s">
        <v>24</v>
      </c>
      <c r="E69" s="81">
        <v>50</v>
      </c>
      <c r="F69" s="81">
        <v>60</v>
      </c>
      <c r="G69" s="81">
        <v>43</v>
      </c>
      <c r="H69" s="166"/>
      <c r="I69" s="157"/>
      <c r="J69" s="176"/>
      <c r="K69" s="180">
        <f t="shared" si="8"/>
        <v>3</v>
      </c>
      <c r="L69" s="83">
        <f t="shared" si="9"/>
        <v>0.1675294852023045</v>
      </c>
      <c r="M69" s="84">
        <f t="shared" si="10"/>
        <v>51</v>
      </c>
      <c r="N69" s="89">
        <f>M69</f>
        <v>51</v>
      </c>
      <c r="O69" s="190">
        <v>44.66</v>
      </c>
      <c r="P69" s="104">
        <v>42.59</v>
      </c>
    </row>
    <row r="70" spans="1:16" ht="124.5" customHeight="1">
      <c r="A70" s="79" t="s">
        <v>216</v>
      </c>
      <c r="B70" s="79" t="s">
        <v>28</v>
      </c>
      <c r="C70" s="80" t="s">
        <v>217</v>
      </c>
      <c r="D70" s="80" t="s">
        <v>218</v>
      </c>
      <c r="E70" s="139"/>
      <c r="F70" s="81">
        <v>200</v>
      </c>
      <c r="G70" s="81"/>
      <c r="H70" s="139">
        <v>212.48</v>
      </c>
      <c r="I70" s="81">
        <v>209.73</v>
      </c>
      <c r="J70" s="139"/>
      <c r="K70" s="180">
        <f t="shared" si="8"/>
        <v>3</v>
      </c>
      <c r="L70" s="83">
        <f t="shared" si="9"/>
        <v>0.031615972413706006</v>
      </c>
      <c r="M70" s="84">
        <f t="shared" si="10"/>
        <v>207.40333333333334</v>
      </c>
      <c r="N70" s="89">
        <f>M70</f>
        <v>207.40333333333334</v>
      </c>
      <c r="O70" s="190">
        <v>184.87</v>
      </c>
      <c r="P70" s="104">
        <v>185.3</v>
      </c>
    </row>
    <row r="71" spans="1:16" ht="30" customHeight="1">
      <c r="A71" s="79"/>
      <c r="B71" s="79"/>
      <c r="C71" s="80"/>
      <c r="D71" s="80"/>
      <c r="E71" s="81"/>
      <c r="F71" s="81"/>
      <c r="G71" s="81"/>
      <c r="H71" s="139"/>
      <c r="I71" s="81"/>
      <c r="J71" s="139"/>
      <c r="K71" s="82"/>
      <c r="L71" s="83"/>
      <c r="M71" s="84"/>
      <c r="N71" s="85"/>
      <c r="O71" s="255"/>
      <c r="P71" s="291"/>
    </row>
    <row r="72" spans="1:16" ht="69.75" customHeight="1">
      <c r="A72" s="431" t="s">
        <v>231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120"/>
      <c r="O72" s="255"/>
      <c r="P72" s="292"/>
    </row>
    <row r="73" spans="1:16" ht="25.5" customHeight="1">
      <c r="A73" s="19"/>
      <c r="B73" s="19"/>
      <c r="C73" s="20"/>
      <c r="D73" s="20"/>
      <c r="E73" s="21"/>
      <c r="F73" s="21"/>
      <c r="G73" s="21"/>
      <c r="H73" s="133"/>
      <c r="I73" s="21"/>
      <c r="J73" s="133"/>
      <c r="K73" s="20"/>
      <c r="L73" s="22"/>
      <c r="M73" s="21"/>
      <c r="N73" s="69"/>
      <c r="O73" s="255"/>
      <c r="P73" s="293"/>
    </row>
    <row r="74" spans="1:16" ht="45" customHeight="1">
      <c r="A74" s="390" t="s">
        <v>44</v>
      </c>
      <c r="B74" s="390" t="s">
        <v>27</v>
      </c>
      <c r="C74" s="390" t="s">
        <v>43</v>
      </c>
      <c r="D74" s="390" t="s">
        <v>15</v>
      </c>
      <c r="E74" s="413" t="s">
        <v>56</v>
      </c>
      <c r="F74" s="413"/>
      <c r="G74" s="413"/>
      <c r="H74" s="413"/>
      <c r="I74" s="413"/>
      <c r="J74" s="413"/>
      <c r="K74" s="390" t="s">
        <v>46</v>
      </c>
      <c r="L74" s="390" t="s">
        <v>47</v>
      </c>
      <c r="M74" s="414" t="s">
        <v>208</v>
      </c>
      <c r="N74" s="426" t="s">
        <v>323</v>
      </c>
      <c r="O74" s="435" t="s">
        <v>232</v>
      </c>
      <c r="P74" s="433" t="s">
        <v>312</v>
      </c>
    </row>
    <row r="75" spans="1:16" ht="129.75" customHeight="1">
      <c r="A75" s="416"/>
      <c r="B75" s="416"/>
      <c r="C75" s="416"/>
      <c r="D75" s="416"/>
      <c r="E75" s="240" t="s">
        <v>352</v>
      </c>
      <c r="F75" s="240" t="s">
        <v>337</v>
      </c>
      <c r="G75" s="249" t="s">
        <v>353</v>
      </c>
      <c r="H75" s="250" t="s">
        <v>349</v>
      </c>
      <c r="I75" s="249"/>
      <c r="J75" s="249"/>
      <c r="K75" s="416"/>
      <c r="L75" s="416"/>
      <c r="M75" s="415"/>
      <c r="N75" s="427"/>
      <c r="O75" s="436"/>
      <c r="P75" s="434"/>
    </row>
    <row r="76" spans="1:16" ht="31.5" customHeight="1">
      <c r="A76" s="387" t="s">
        <v>40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255"/>
      <c r="P76" s="280"/>
    </row>
    <row r="77" spans="1:16" ht="84.75" customHeight="1">
      <c r="A77" s="91" t="s">
        <v>106</v>
      </c>
      <c r="B77" s="91" t="s">
        <v>41</v>
      </c>
      <c r="C77" s="80" t="s">
        <v>130</v>
      </c>
      <c r="D77" s="80" t="s">
        <v>0</v>
      </c>
      <c r="E77" s="81">
        <v>9</v>
      </c>
      <c r="F77" s="81">
        <v>12</v>
      </c>
      <c r="G77" s="81">
        <v>9.8</v>
      </c>
      <c r="H77" s="139">
        <v>8.5</v>
      </c>
      <c r="I77" s="81"/>
      <c r="J77" s="139"/>
      <c r="K77" s="82">
        <f>COUNT(E77:J77)</f>
        <v>4</v>
      </c>
      <c r="L77" s="83">
        <f>STDEVA(E77:J77)/(SUM(E77:J77)/COUNTIF(E77:J77,"&gt;0"))</f>
        <v>0.15732243670380514</v>
      </c>
      <c r="M77" s="84">
        <f>1/K77*(SUM(E77:J77))</f>
        <v>9.825</v>
      </c>
      <c r="N77" s="85">
        <f>M77</f>
        <v>9.825</v>
      </c>
      <c r="O77" s="189">
        <v>8.57</v>
      </c>
      <c r="P77" s="291">
        <v>8.74</v>
      </c>
    </row>
    <row r="78" spans="15:16" ht="12.75">
      <c r="O78" s="255"/>
      <c r="P78" s="165"/>
    </row>
    <row r="79" spans="1:16" ht="35.25" customHeight="1">
      <c r="A79" s="424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255"/>
      <c r="P79" s="410"/>
    </row>
    <row r="80" spans="1:16" ht="12.75">
      <c r="A80" s="424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255"/>
      <c r="P80" s="410"/>
    </row>
    <row r="81" spans="1:16" ht="12.75">
      <c r="A81" s="424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255"/>
      <c r="P81" s="410"/>
    </row>
    <row r="82" spans="1:16" ht="24" customHeight="1">
      <c r="A82" s="419"/>
      <c r="B82" s="420"/>
      <c r="C82" s="420"/>
      <c r="D82" s="420"/>
      <c r="E82" s="420"/>
      <c r="F82" s="420"/>
      <c r="G82" s="420"/>
      <c r="H82" s="420"/>
      <c r="I82" s="420"/>
      <c r="J82" s="420"/>
      <c r="O82" s="255"/>
      <c r="P82" s="165"/>
    </row>
    <row r="83" spans="1:16" ht="17.25" customHeight="1">
      <c r="A83" s="421"/>
      <c r="B83" s="422"/>
      <c r="C83" s="422"/>
      <c r="D83" s="422"/>
      <c r="O83" s="255"/>
      <c r="P83" s="165"/>
    </row>
  </sheetData>
  <sheetProtection/>
  <mergeCells count="56">
    <mergeCell ref="P4:P5"/>
    <mergeCell ref="P28:P29"/>
    <mergeCell ref="P49:P50"/>
    <mergeCell ref="P74:P75"/>
    <mergeCell ref="O49:O50"/>
    <mergeCell ref="O74:O75"/>
    <mergeCell ref="O4:O5"/>
    <mergeCell ref="O28:O29"/>
    <mergeCell ref="A72:M72"/>
    <mergeCell ref="B74:B75"/>
    <mergeCell ref="D74:D75"/>
    <mergeCell ref="N4:N5"/>
    <mergeCell ref="A76:N76"/>
    <mergeCell ref="A6:N6"/>
    <mergeCell ref="L74:L75"/>
    <mergeCell ref="K74:K75"/>
    <mergeCell ref="E74:J74"/>
    <mergeCell ref="A74:A75"/>
    <mergeCell ref="C74:C75"/>
    <mergeCell ref="L4:L5"/>
    <mergeCell ref="D4:D5"/>
    <mergeCell ref="N49:N50"/>
    <mergeCell ref="N74:N75"/>
    <mergeCell ref="L49:L50"/>
    <mergeCell ref="A26:M26"/>
    <mergeCell ref="M49:M50"/>
    <mergeCell ref="M74:M75"/>
    <mergeCell ref="C49:C50"/>
    <mergeCell ref="A82:J82"/>
    <mergeCell ref="A83:D83"/>
    <mergeCell ref="E49:J49"/>
    <mergeCell ref="A79:N81"/>
    <mergeCell ref="E28:J28"/>
    <mergeCell ref="M28:M29"/>
    <mergeCell ref="D49:D50"/>
    <mergeCell ref="K28:K29"/>
    <mergeCell ref="D28:D29"/>
    <mergeCell ref="C28:C29"/>
    <mergeCell ref="A51:N51"/>
    <mergeCell ref="A49:A50"/>
    <mergeCell ref="K49:K50"/>
    <mergeCell ref="A30:N30"/>
    <mergeCell ref="A28:A29"/>
    <mergeCell ref="B49:B50"/>
    <mergeCell ref="B28:B29"/>
    <mergeCell ref="N28:N29"/>
    <mergeCell ref="P79:P81"/>
    <mergeCell ref="K1:M1"/>
    <mergeCell ref="A3:M3"/>
    <mergeCell ref="E4:J4"/>
    <mergeCell ref="M4:M5"/>
    <mergeCell ref="C4:C5"/>
    <mergeCell ref="K4:K5"/>
    <mergeCell ref="A4:A5"/>
    <mergeCell ref="B4:B5"/>
    <mergeCell ref="L28:L29"/>
  </mergeCells>
  <dataValidations count="1">
    <dataValidation type="list" allowBlank="1" showInputMessage="1" showErrorMessage="1" sqref="B38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A6">
      <selection activeCell="G6" sqref="G6:G7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28125" style="24" customWidth="1"/>
    <col min="4" max="4" width="18.7109375" style="24" customWidth="1"/>
    <col min="5" max="6" width="13.140625" style="24" customWidth="1"/>
    <col min="7" max="7" width="12.7109375" style="26" customWidth="1"/>
    <col min="8" max="9" width="13.140625" style="26" customWidth="1"/>
    <col min="10" max="10" width="10.7109375" style="24" customWidth="1"/>
    <col min="11" max="11" width="13.140625" style="24" customWidth="1"/>
    <col min="12" max="13" width="17.8515625" style="26" customWidth="1"/>
    <col min="14" max="14" width="15.00390625" style="127" customWidth="1"/>
    <col min="15" max="15" width="15.421875" style="24" customWidth="1"/>
    <col min="16" max="16384" width="9.140625" style="24" customWidth="1"/>
  </cols>
  <sheetData>
    <row r="1" spans="1:15" ht="15">
      <c r="A1" s="16"/>
      <c r="B1" s="16"/>
      <c r="C1" s="16"/>
      <c r="D1" s="16"/>
      <c r="E1" s="17"/>
      <c r="F1" s="17"/>
      <c r="G1" s="17"/>
      <c r="H1" s="17"/>
      <c r="I1" s="17"/>
      <c r="N1" s="294"/>
      <c r="O1" s="295"/>
    </row>
    <row r="2" spans="1:15" ht="28.5" customHeight="1">
      <c r="A2" s="16"/>
      <c r="B2" s="16"/>
      <c r="C2" s="16"/>
      <c r="D2" s="16"/>
      <c r="E2" s="17"/>
      <c r="F2" s="17"/>
      <c r="G2" s="17"/>
      <c r="H2" s="17"/>
      <c r="I2" s="17"/>
      <c r="J2" s="371" t="s">
        <v>69</v>
      </c>
      <c r="K2" s="437"/>
      <c r="N2" s="294"/>
      <c r="O2" s="295"/>
    </row>
    <row r="3" spans="1:15" s="26" customFormat="1" ht="57" customHeight="1">
      <c r="A3" s="438" t="s">
        <v>331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N3" s="294"/>
      <c r="O3" s="295"/>
    </row>
    <row r="4" spans="1:15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94"/>
      <c r="O4" s="262"/>
    </row>
    <row r="5" spans="1:15" s="26" customFormat="1" ht="30" customHeight="1">
      <c r="A5" s="389" t="s">
        <v>44</v>
      </c>
      <c r="B5" s="389" t="s">
        <v>27</v>
      </c>
      <c r="C5" s="389" t="s">
        <v>43</v>
      </c>
      <c r="D5" s="389" t="s">
        <v>16</v>
      </c>
      <c r="E5" s="443" t="s">
        <v>56</v>
      </c>
      <c r="F5" s="444"/>
      <c r="G5" s="444"/>
      <c r="H5" s="444"/>
      <c r="I5" s="444"/>
      <c r="J5" s="389" t="s">
        <v>46</v>
      </c>
      <c r="K5" s="389" t="s">
        <v>47</v>
      </c>
      <c r="L5" s="441" t="s">
        <v>208</v>
      </c>
      <c r="M5" s="407" t="s">
        <v>323</v>
      </c>
      <c r="N5" s="445" t="s">
        <v>232</v>
      </c>
      <c r="O5" s="380" t="s">
        <v>312</v>
      </c>
    </row>
    <row r="6" spans="1:15" ht="54" customHeight="1">
      <c r="A6" s="417"/>
      <c r="B6" s="417"/>
      <c r="C6" s="417"/>
      <c r="D6" s="417"/>
      <c r="E6" s="390" t="s">
        <v>352</v>
      </c>
      <c r="F6" s="390" t="s">
        <v>338</v>
      </c>
      <c r="G6" s="390" t="s">
        <v>353</v>
      </c>
      <c r="H6" s="390" t="s">
        <v>348</v>
      </c>
      <c r="I6" s="390" t="s">
        <v>349</v>
      </c>
      <c r="J6" s="417"/>
      <c r="K6" s="417"/>
      <c r="L6" s="442"/>
      <c r="M6" s="408"/>
      <c r="N6" s="446"/>
      <c r="O6" s="381"/>
    </row>
    <row r="7" spans="1:15" ht="139.5" customHeight="1">
      <c r="A7" s="417"/>
      <c r="B7" s="417"/>
      <c r="C7" s="417"/>
      <c r="D7" s="417"/>
      <c r="E7" s="440"/>
      <c r="F7" s="392"/>
      <c r="G7" s="392"/>
      <c r="H7" s="392"/>
      <c r="I7" s="392"/>
      <c r="J7" s="417"/>
      <c r="K7" s="417"/>
      <c r="L7" s="442"/>
      <c r="M7" s="408"/>
      <c r="N7" s="447"/>
      <c r="O7" s="382"/>
    </row>
    <row r="8" spans="1:15" ht="28.5" customHeight="1">
      <c r="A8" s="387" t="s">
        <v>65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294"/>
      <c r="O8" s="280"/>
    </row>
    <row r="9" spans="1:15" ht="111.75" customHeight="1">
      <c r="A9" s="311" t="s">
        <v>176</v>
      </c>
      <c r="B9" s="44" t="s">
        <v>28</v>
      </c>
      <c r="C9" s="41" t="s">
        <v>181</v>
      </c>
      <c r="D9" s="41" t="s">
        <v>2</v>
      </c>
      <c r="E9" s="21">
        <v>162</v>
      </c>
      <c r="F9" s="21">
        <v>160</v>
      </c>
      <c r="G9" s="21">
        <v>198</v>
      </c>
      <c r="H9" s="21">
        <v>289</v>
      </c>
      <c r="I9" s="21">
        <v>314.5</v>
      </c>
      <c r="J9" s="20">
        <f aca="true" t="shared" si="0" ref="J9:J18">COUNT(E9:I9)</f>
        <v>5</v>
      </c>
      <c r="K9" s="22">
        <f aca="true" t="shared" si="1" ref="K9:K18">STDEVA(E9:I9)/(SUM(E9:I9)/COUNTIF(E9:I9,"&gt;0"))</f>
        <v>0.3226815817896287</v>
      </c>
      <c r="L9" s="58">
        <f aca="true" t="shared" si="2" ref="L9:L18">1/J9*(SUM(E9:I9))</f>
        <v>224.70000000000002</v>
      </c>
      <c r="M9" s="56">
        <f>L9</f>
        <v>224.70000000000002</v>
      </c>
      <c r="N9" s="230">
        <v>181.47</v>
      </c>
      <c r="O9" s="96">
        <v>180.53</v>
      </c>
    </row>
    <row r="10" spans="1:15" ht="111.75" customHeight="1">
      <c r="A10" s="44" t="s">
        <v>179</v>
      </c>
      <c r="B10" s="44" t="s">
        <v>28</v>
      </c>
      <c r="C10" s="41" t="s">
        <v>182</v>
      </c>
      <c r="D10" s="41" t="s">
        <v>2</v>
      </c>
      <c r="E10" s="21">
        <v>250</v>
      </c>
      <c r="F10" s="21">
        <v>250</v>
      </c>
      <c r="G10" s="21">
        <v>330</v>
      </c>
      <c r="H10" s="21">
        <v>359</v>
      </c>
      <c r="I10" s="21">
        <v>314.5</v>
      </c>
      <c r="J10" s="20">
        <f t="shared" si="0"/>
        <v>5</v>
      </c>
      <c r="K10" s="22">
        <f t="shared" si="1"/>
        <v>0.16282410753374169</v>
      </c>
      <c r="L10" s="58">
        <f t="shared" si="2"/>
        <v>300.7</v>
      </c>
      <c r="M10" s="56">
        <f aca="true" t="shared" si="3" ref="M10:M18">L10</f>
        <v>300.7</v>
      </c>
      <c r="N10" s="257">
        <v>259.35</v>
      </c>
      <c r="O10" s="96">
        <v>262.11</v>
      </c>
    </row>
    <row r="11" spans="1:15" ht="110.25" customHeight="1">
      <c r="A11" s="311" t="s">
        <v>180</v>
      </c>
      <c r="B11" s="44" t="s">
        <v>28</v>
      </c>
      <c r="C11" s="41" t="s">
        <v>183</v>
      </c>
      <c r="D11" s="41" t="s">
        <v>2</v>
      </c>
      <c r="E11" s="21">
        <v>300</v>
      </c>
      <c r="F11" s="21"/>
      <c r="G11" s="21">
        <v>380</v>
      </c>
      <c r="H11" s="21">
        <v>489.01</v>
      </c>
      <c r="I11" s="21"/>
      <c r="J11" s="20">
        <f t="shared" si="0"/>
        <v>3</v>
      </c>
      <c r="K11" s="22">
        <f t="shared" si="1"/>
        <v>0.24347607429449733</v>
      </c>
      <c r="L11" s="58">
        <f t="shared" si="2"/>
        <v>389.66999999999996</v>
      </c>
      <c r="M11" s="56">
        <f t="shared" si="3"/>
        <v>389.66999999999996</v>
      </c>
      <c r="N11" s="257">
        <v>350</v>
      </c>
      <c r="O11" s="96">
        <v>378.5</v>
      </c>
    </row>
    <row r="12" spans="1:15" ht="112.5" customHeight="1">
      <c r="A12" s="311" t="s">
        <v>176</v>
      </c>
      <c r="B12" s="44" t="s">
        <v>28</v>
      </c>
      <c r="C12" s="41" t="s">
        <v>184</v>
      </c>
      <c r="D12" s="41" t="s">
        <v>2</v>
      </c>
      <c r="E12" s="21">
        <v>320</v>
      </c>
      <c r="F12" s="21">
        <v>250</v>
      </c>
      <c r="G12" s="21">
        <v>360</v>
      </c>
      <c r="H12" s="21">
        <v>515</v>
      </c>
      <c r="I12" s="21">
        <v>314.5</v>
      </c>
      <c r="J12" s="20">
        <f t="shared" si="0"/>
        <v>5</v>
      </c>
      <c r="K12" s="22">
        <f t="shared" si="1"/>
        <v>0.282272711922317</v>
      </c>
      <c r="L12" s="58">
        <f t="shared" si="2"/>
        <v>351.90000000000003</v>
      </c>
      <c r="M12" s="56">
        <f t="shared" si="3"/>
        <v>351.90000000000003</v>
      </c>
      <c r="N12" s="257">
        <v>340.21</v>
      </c>
      <c r="O12" s="96">
        <v>335.35</v>
      </c>
    </row>
    <row r="13" spans="1:15" ht="112.5" customHeight="1">
      <c r="A13" s="97" t="s">
        <v>180</v>
      </c>
      <c r="B13" s="98" t="s">
        <v>28</v>
      </c>
      <c r="C13" s="99" t="s">
        <v>257</v>
      </c>
      <c r="D13" s="99" t="s">
        <v>2</v>
      </c>
      <c r="E13" s="125">
        <v>800</v>
      </c>
      <c r="F13" s="125">
        <v>1500</v>
      </c>
      <c r="G13" s="21"/>
      <c r="H13" s="21">
        <v>1109</v>
      </c>
      <c r="I13" s="21">
        <v>1291.09</v>
      </c>
      <c r="J13" s="151">
        <f t="shared" si="0"/>
        <v>4</v>
      </c>
      <c r="K13" s="22">
        <f t="shared" si="1"/>
        <v>0.2525011257057137</v>
      </c>
      <c r="L13" s="58">
        <f t="shared" si="2"/>
        <v>1175.0225</v>
      </c>
      <c r="M13" s="56">
        <f>L13</f>
        <v>1175.0225</v>
      </c>
      <c r="N13" s="257">
        <v>763.92</v>
      </c>
      <c r="O13" s="96">
        <v>777.94</v>
      </c>
    </row>
    <row r="14" spans="1:15" ht="112.5" customHeight="1">
      <c r="A14" s="97" t="s">
        <v>180</v>
      </c>
      <c r="B14" s="98" t="s">
        <v>28</v>
      </c>
      <c r="C14" s="99" t="s">
        <v>258</v>
      </c>
      <c r="D14" s="99" t="s">
        <v>2</v>
      </c>
      <c r="E14" s="125">
        <v>1000</v>
      </c>
      <c r="F14" s="125">
        <v>1600</v>
      </c>
      <c r="G14" s="21"/>
      <c r="H14" s="21">
        <v>1198</v>
      </c>
      <c r="I14" s="21">
        <v>1291.09</v>
      </c>
      <c r="J14" s="20">
        <f t="shared" si="0"/>
        <v>4</v>
      </c>
      <c r="K14" s="22">
        <f t="shared" si="1"/>
        <v>0.19645063973797153</v>
      </c>
      <c r="L14" s="58">
        <f t="shared" si="2"/>
        <v>1272.2725</v>
      </c>
      <c r="M14" s="56">
        <f>L14</f>
        <v>1272.2725</v>
      </c>
      <c r="N14" s="257">
        <v>735.85</v>
      </c>
      <c r="O14" s="96">
        <v>755.68</v>
      </c>
    </row>
    <row r="15" spans="1:15" ht="81.75" customHeight="1">
      <c r="A15" s="44" t="s">
        <v>125</v>
      </c>
      <c r="B15" s="44" t="s">
        <v>28</v>
      </c>
      <c r="C15" s="41" t="s">
        <v>126</v>
      </c>
      <c r="D15" s="41" t="s">
        <v>3</v>
      </c>
      <c r="E15" s="21">
        <v>420</v>
      </c>
      <c r="F15" s="21"/>
      <c r="G15" s="21">
        <v>360</v>
      </c>
      <c r="H15" s="21"/>
      <c r="I15" s="21">
        <v>396.25</v>
      </c>
      <c r="J15" s="20">
        <f t="shared" si="0"/>
        <v>3</v>
      </c>
      <c r="K15" s="22">
        <f t="shared" si="1"/>
        <v>0.07706584807360635</v>
      </c>
      <c r="L15" s="58">
        <f t="shared" si="2"/>
        <v>392.0833333333333</v>
      </c>
      <c r="M15" s="56">
        <f t="shared" si="3"/>
        <v>392.0833333333333</v>
      </c>
      <c r="N15" s="257">
        <v>325.85</v>
      </c>
      <c r="O15" s="96">
        <v>358.16</v>
      </c>
    </row>
    <row r="16" spans="1:15" s="26" customFormat="1" ht="69.75" customHeight="1">
      <c r="A16" s="44" t="s">
        <v>125</v>
      </c>
      <c r="B16" s="44" t="s">
        <v>28</v>
      </c>
      <c r="C16" s="41" t="s">
        <v>127</v>
      </c>
      <c r="D16" s="41" t="s">
        <v>3</v>
      </c>
      <c r="E16" s="21">
        <v>600</v>
      </c>
      <c r="F16" s="21">
        <v>560</v>
      </c>
      <c r="G16" s="21">
        <v>450</v>
      </c>
      <c r="H16" s="21"/>
      <c r="I16" s="21">
        <v>396.25</v>
      </c>
      <c r="J16" s="151">
        <f t="shared" si="0"/>
        <v>4</v>
      </c>
      <c r="K16" s="22">
        <f t="shared" si="1"/>
        <v>0.188634535548345</v>
      </c>
      <c r="L16" s="58">
        <f t="shared" si="2"/>
        <v>501.5625</v>
      </c>
      <c r="M16" s="56">
        <f t="shared" si="3"/>
        <v>501.5625</v>
      </c>
      <c r="N16" s="257">
        <v>481.67</v>
      </c>
      <c r="O16" s="96">
        <v>495.03</v>
      </c>
    </row>
    <row r="17" spans="1:15" s="26" customFormat="1" ht="59.25" customHeight="1">
      <c r="A17" s="44" t="s">
        <v>125</v>
      </c>
      <c r="B17" s="44" t="s">
        <v>28</v>
      </c>
      <c r="C17" s="41" t="s">
        <v>128</v>
      </c>
      <c r="D17" s="41" t="s">
        <v>3</v>
      </c>
      <c r="E17" s="21">
        <v>380</v>
      </c>
      <c r="F17" s="21">
        <v>540</v>
      </c>
      <c r="G17" s="21">
        <v>350</v>
      </c>
      <c r="H17" s="21"/>
      <c r="I17" s="21">
        <v>396.25</v>
      </c>
      <c r="J17" s="20">
        <f t="shared" si="0"/>
        <v>4</v>
      </c>
      <c r="K17" s="22">
        <f t="shared" si="1"/>
        <v>0.2028319941173426</v>
      </c>
      <c r="L17" s="58">
        <f t="shared" si="2"/>
        <v>416.5625</v>
      </c>
      <c r="M17" s="56">
        <f t="shared" si="3"/>
        <v>416.5625</v>
      </c>
      <c r="N17" s="257">
        <v>345.59</v>
      </c>
      <c r="O17" s="96">
        <v>367.16</v>
      </c>
    </row>
    <row r="18" spans="1:15" ht="85.5" customHeight="1">
      <c r="A18" s="311" t="s">
        <v>123</v>
      </c>
      <c r="B18" s="44" t="s">
        <v>28</v>
      </c>
      <c r="C18" s="41" t="s">
        <v>124</v>
      </c>
      <c r="D18" s="41" t="s">
        <v>4</v>
      </c>
      <c r="E18" s="21">
        <v>240</v>
      </c>
      <c r="F18" s="21">
        <v>220</v>
      </c>
      <c r="G18" s="21">
        <v>230</v>
      </c>
      <c r="H18" s="21">
        <v>419</v>
      </c>
      <c r="I18" s="21">
        <v>283.4</v>
      </c>
      <c r="J18" s="20">
        <f t="shared" si="0"/>
        <v>5</v>
      </c>
      <c r="K18" s="22">
        <f t="shared" si="1"/>
        <v>0.29513911255744707</v>
      </c>
      <c r="L18" s="58">
        <f t="shared" si="2"/>
        <v>278.48</v>
      </c>
      <c r="M18" s="56">
        <f t="shared" si="3"/>
        <v>278.48</v>
      </c>
      <c r="N18" s="257">
        <v>207.06</v>
      </c>
      <c r="O18" s="96">
        <v>208.32</v>
      </c>
    </row>
    <row r="19" spans="1:15" ht="24.75" customHeight="1">
      <c r="A19" s="71"/>
      <c r="B19" s="71"/>
      <c r="C19" s="72"/>
      <c r="D19" s="72"/>
      <c r="E19" s="73"/>
      <c r="F19" s="73"/>
      <c r="G19" s="73"/>
      <c r="H19" s="73"/>
      <c r="I19" s="73"/>
      <c r="J19" s="74"/>
      <c r="K19" s="75"/>
      <c r="L19" s="73"/>
      <c r="M19" s="73"/>
      <c r="N19" s="294"/>
      <c r="O19" s="296"/>
    </row>
    <row r="20" spans="1:15" s="17" customFormat="1" ht="36.7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N20" s="236"/>
      <c r="O20" s="263"/>
    </row>
    <row r="21" spans="1:15" s="17" customFormat="1" ht="48" customHeight="1">
      <c r="A21" s="439" t="s">
        <v>187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N21" s="236"/>
      <c r="O21" s="263"/>
    </row>
    <row r="22" spans="1:15" s="17" customFormat="1" ht="13.5" customHeight="1">
      <c r="A22" s="16"/>
      <c r="B22" s="16"/>
      <c r="C22" s="16"/>
      <c r="D22" s="16"/>
      <c r="N22" s="236"/>
      <c r="O22" s="263"/>
    </row>
    <row r="23" spans="1:15" s="17" customFormat="1" ht="15">
      <c r="A23" s="16"/>
      <c r="B23" s="16"/>
      <c r="C23" s="16"/>
      <c r="D23" s="16"/>
      <c r="N23" s="236"/>
      <c r="O23" s="263"/>
    </row>
    <row r="24" spans="1:15" s="17" customFormat="1" ht="15">
      <c r="A24" s="16"/>
      <c r="B24" s="16"/>
      <c r="C24" s="16"/>
      <c r="D24" s="16"/>
      <c r="N24" s="236"/>
      <c r="O24" s="263"/>
    </row>
    <row r="25" spans="1:15" s="17" customFormat="1" ht="15">
      <c r="A25" s="16"/>
      <c r="B25" s="16"/>
      <c r="C25" s="16"/>
      <c r="D25" s="16"/>
      <c r="N25" s="236"/>
      <c r="O25" s="263"/>
    </row>
    <row r="26" spans="1:15" s="17" customFormat="1" ht="15">
      <c r="A26" s="16"/>
      <c r="B26" s="16"/>
      <c r="C26" s="16"/>
      <c r="D26" s="16"/>
      <c r="N26" s="236"/>
      <c r="O26" s="263"/>
    </row>
    <row r="27" spans="1:15" s="17" customFormat="1" ht="15">
      <c r="A27" s="16"/>
      <c r="B27" s="16"/>
      <c r="C27" s="16"/>
      <c r="D27" s="16"/>
      <c r="N27" s="236"/>
      <c r="O27" s="263"/>
    </row>
    <row r="28" spans="1:15" s="17" customFormat="1" ht="15">
      <c r="A28" s="16"/>
      <c r="B28" s="16"/>
      <c r="C28" s="16"/>
      <c r="D28" s="16"/>
      <c r="N28" s="236"/>
      <c r="O28" s="263"/>
    </row>
    <row r="29" spans="1:15" s="17" customFormat="1" ht="15">
      <c r="A29" s="16"/>
      <c r="B29" s="16"/>
      <c r="C29" s="16"/>
      <c r="D29" s="16"/>
      <c r="N29" s="236"/>
      <c r="O29" s="263"/>
    </row>
    <row r="30" spans="1:15" s="17" customFormat="1" ht="15">
      <c r="A30" s="16"/>
      <c r="B30" s="16"/>
      <c r="C30" s="16"/>
      <c r="D30" s="16"/>
      <c r="N30" s="236"/>
      <c r="O30" s="263"/>
    </row>
  </sheetData>
  <sheetProtection/>
  <mergeCells count="21">
    <mergeCell ref="O5:O7"/>
    <mergeCell ref="N5:N7"/>
    <mergeCell ref="M5:M7"/>
    <mergeCell ref="A21:L21"/>
    <mergeCell ref="E6:E7"/>
    <mergeCell ref="D5:D7"/>
    <mergeCell ref="L5:L7"/>
    <mergeCell ref="E5:I5"/>
    <mergeCell ref="G6:G7"/>
    <mergeCell ref="A20:L20"/>
    <mergeCell ref="H6:H7"/>
    <mergeCell ref="K5:K7"/>
    <mergeCell ref="A8:M8"/>
    <mergeCell ref="J2:K2"/>
    <mergeCell ref="A3:L3"/>
    <mergeCell ref="A5:A7"/>
    <mergeCell ref="B5:B7"/>
    <mergeCell ref="C5:C7"/>
    <mergeCell ref="I6:I7"/>
    <mergeCell ref="F6:F7"/>
    <mergeCell ref="J5:J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115" zoomScaleNormal="115" zoomScalePageLayoutView="0" workbookViewId="0" topLeftCell="A6">
      <selection activeCell="F7" sqref="F7:F8"/>
    </sheetView>
  </sheetViews>
  <sheetFormatPr defaultColWidth="9.140625" defaultRowHeight="15"/>
  <cols>
    <col min="1" max="1" width="15.00390625" style="32" customWidth="1"/>
    <col min="2" max="2" width="9.28125" style="32" customWidth="1"/>
    <col min="3" max="3" width="20.7109375" style="32" customWidth="1"/>
    <col min="4" max="4" width="11.28125" style="32" customWidth="1"/>
    <col min="5" max="7" width="14.140625" style="32" customWidth="1"/>
    <col min="8" max="10" width="11.7109375" style="32" customWidth="1"/>
    <col min="11" max="11" width="8.7109375" style="32" customWidth="1"/>
    <col min="12" max="12" width="9.57421875" style="32" customWidth="1"/>
    <col min="13" max="13" width="15.57421875" style="35" customWidth="1"/>
    <col min="14" max="14" width="11.8515625" style="35" customWidth="1"/>
    <col min="15" max="15" width="13.57421875" style="129" customWidth="1"/>
    <col min="16" max="16" width="14.8515625" style="32" customWidth="1"/>
    <col min="17" max="16384" width="9.140625" style="32" customWidth="1"/>
  </cols>
  <sheetData>
    <row r="1" spans="1:16" ht="12">
      <c r="A1" s="30"/>
      <c r="B1" s="30"/>
      <c r="C1" s="30"/>
      <c r="D1" s="30"/>
      <c r="E1" s="31"/>
      <c r="F1" s="31"/>
      <c r="G1" s="31"/>
      <c r="H1" s="31"/>
      <c r="I1" s="31"/>
      <c r="J1" s="31"/>
      <c r="K1" s="448"/>
      <c r="L1" s="448"/>
      <c r="M1" s="448"/>
      <c r="O1" s="297"/>
      <c r="P1" s="301"/>
    </row>
    <row r="2" spans="1:16" ht="1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297"/>
      <c r="P2" s="302"/>
    </row>
    <row r="3" spans="1:16" ht="12">
      <c r="A3" s="30"/>
      <c r="B3" s="30"/>
      <c r="C3" s="30"/>
      <c r="D3" s="30"/>
      <c r="E3" s="31"/>
      <c r="F3" s="31"/>
      <c r="G3" s="31"/>
      <c r="H3" s="31"/>
      <c r="I3" s="31"/>
      <c r="J3" s="31"/>
      <c r="K3" s="448" t="s">
        <v>70</v>
      </c>
      <c r="L3" s="448"/>
      <c r="M3" s="448"/>
      <c r="O3" s="297"/>
      <c r="P3" s="301"/>
    </row>
    <row r="4" spans="1:16" s="35" customFormat="1" ht="33.75" customHeight="1">
      <c r="A4" s="438" t="s">
        <v>332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O4" s="297"/>
      <c r="P4" s="301"/>
    </row>
    <row r="5" spans="1:16" s="34" customFormat="1" ht="1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97"/>
      <c r="P5" s="303"/>
    </row>
    <row r="6" spans="1:16" s="35" customFormat="1" ht="30" customHeight="1">
      <c r="A6" s="449" t="s">
        <v>44</v>
      </c>
      <c r="B6" s="449" t="s">
        <v>27</v>
      </c>
      <c r="C6" s="449" t="s">
        <v>43</v>
      </c>
      <c r="D6" s="449" t="s">
        <v>15</v>
      </c>
      <c r="E6" s="460" t="s">
        <v>56</v>
      </c>
      <c r="F6" s="461"/>
      <c r="G6" s="461"/>
      <c r="H6" s="461"/>
      <c r="I6" s="461"/>
      <c r="J6" s="461"/>
      <c r="K6" s="449" t="s">
        <v>46</v>
      </c>
      <c r="L6" s="449" t="s">
        <v>47</v>
      </c>
      <c r="M6" s="441" t="s">
        <v>208</v>
      </c>
      <c r="N6" s="462" t="s">
        <v>323</v>
      </c>
      <c r="O6" s="455" t="s">
        <v>232</v>
      </c>
      <c r="P6" s="451" t="s">
        <v>312</v>
      </c>
    </row>
    <row r="7" spans="1:16" ht="15" customHeight="1">
      <c r="A7" s="450"/>
      <c r="B7" s="450"/>
      <c r="C7" s="450"/>
      <c r="D7" s="450"/>
      <c r="E7" s="395" t="s">
        <v>337</v>
      </c>
      <c r="F7" s="395" t="s">
        <v>353</v>
      </c>
      <c r="G7" s="395" t="s">
        <v>348</v>
      </c>
      <c r="H7" s="403" t="s">
        <v>344</v>
      </c>
      <c r="I7" s="403" t="s">
        <v>345</v>
      </c>
      <c r="J7" s="403" t="s">
        <v>349</v>
      </c>
      <c r="K7" s="454"/>
      <c r="L7" s="454"/>
      <c r="M7" s="464"/>
      <c r="N7" s="463"/>
      <c r="O7" s="456"/>
      <c r="P7" s="452"/>
    </row>
    <row r="8" spans="1:16" ht="99" customHeight="1">
      <c r="A8" s="450"/>
      <c r="B8" s="450"/>
      <c r="C8" s="450"/>
      <c r="D8" s="450"/>
      <c r="E8" s="401"/>
      <c r="F8" s="396"/>
      <c r="G8" s="396"/>
      <c r="H8" s="404"/>
      <c r="I8" s="404"/>
      <c r="J8" s="404"/>
      <c r="K8" s="454"/>
      <c r="L8" s="454"/>
      <c r="M8" s="464"/>
      <c r="N8" s="463"/>
      <c r="O8" s="457"/>
      <c r="P8" s="453"/>
    </row>
    <row r="9" spans="1:16" s="237" customFormat="1" ht="33.75" customHeight="1">
      <c r="A9" s="465" t="s">
        <v>211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298"/>
      <c r="P9" s="304"/>
    </row>
    <row r="10" spans="1:16" s="35" customFormat="1" ht="36" customHeight="1">
      <c r="A10" s="36" t="s">
        <v>71</v>
      </c>
      <c r="B10" s="36" t="s">
        <v>28</v>
      </c>
      <c r="C10" s="6" t="s">
        <v>194</v>
      </c>
      <c r="D10" s="6" t="s">
        <v>7</v>
      </c>
      <c r="E10" s="5">
        <v>250</v>
      </c>
      <c r="F10" s="5">
        <v>260</v>
      </c>
      <c r="G10" s="5">
        <v>199.9</v>
      </c>
      <c r="H10" s="161"/>
      <c r="I10" s="162"/>
      <c r="J10" s="162">
        <v>319.71</v>
      </c>
      <c r="K10" s="173">
        <f aca="true" t="shared" si="0" ref="K10:K15">COUNT(E10:J10)</f>
        <v>4</v>
      </c>
      <c r="L10" s="7">
        <f aca="true" t="shared" si="1" ref="L10:L15">STDEVA(E10:J10)/(SUM(E10:J10)/COUNTIF(E10:J10,"&gt;0"))</f>
        <v>0.1909874289992969</v>
      </c>
      <c r="M10" s="59">
        <f aca="true" t="shared" si="2" ref="M10:M15">1/K10*(SUM(E10:J10))</f>
        <v>257.4025</v>
      </c>
      <c r="N10" s="57">
        <f aca="true" t="shared" si="3" ref="N10:N15">M10</f>
        <v>257.4025</v>
      </c>
      <c r="O10" s="299">
        <v>138.55</v>
      </c>
      <c r="P10" s="105">
        <v>142.11</v>
      </c>
    </row>
    <row r="11" spans="1:16" ht="27" customHeight="1">
      <c r="A11" s="36" t="s">
        <v>72</v>
      </c>
      <c r="B11" s="36" t="s">
        <v>28</v>
      </c>
      <c r="C11" s="6" t="s">
        <v>177</v>
      </c>
      <c r="D11" s="6" t="s">
        <v>7</v>
      </c>
      <c r="E11" s="5">
        <v>160</v>
      </c>
      <c r="F11" s="252">
        <v>190</v>
      </c>
      <c r="G11" s="252">
        <v>189.9</v>
      </c>
      <c r="H11" s="163"/>
      <c r="I11" s="164">
        <v>183.99</v>
      </c>
      <c r="J11" s="164"/>
      <c r="K11" s="173">
        <f t="shared" si="0"/>
        <v>4</v>
      </c>
      <c r="L11" s="7">
        <f t="shared" si="1"/>
        <v>0.07880323631112474</v>
      </c>
      <c r="M11" s="59">
        <f t="shared" si="2"/>
        <v>180.9725</v>
      </c>
      <c r="N11" s="57">
        <f t="shared" si="3"/>
        <v>180.9725</v>
      </c>
      <c r="O11" s="300">
        <v>132.24</v>
      </c>
      <c r="P11" s="106">
        <v>133.88</v>
      </c>
    </row>
    <row r="12" spans="1:16" s="37" customFormat="1" ht="21" customHeight="1">
      <c r="A12" s="36" t="s">
        <v>73</v>
      </c>
      <c r="B12" s="36" t="s">
        <v>28</v>
      </c>
      <c r="C12" s="6" t="s">
        <v>177</v>
      </c>
      <c r="D12" s="6" t="s">
        <v>7</v>
      </c>
      <c r="E12" s="5">
        <v>150</v>
      </c>
      <c r="F12" s="252"/>
      <c r="G12" s="252">
        <v>154</v>
      </c>
      <c r="H12" s="163"/>
      <c r="I12" s="164">
        <v>149.99</v>
      </c>
      <c r="J12" s="164">
        <v>117.21</v>
      </c>
      <c r="K12" s="173">
        <f t="shared" si="0"/>
        <v>4</v>
      </c>
      <c r="L12" s="7">
        <f t="shared" si="1"/>
        <v>0.12019713322604224</v>
      </c>
      <c r="M12" s="59">
        <f t="shared" si="2"/>
        <v>142.8</v>
      </c>
      <c r="N12" s="57">
        <f t="shared" si="3"/>
        <v>142.8</v>
      </c>
      <c r="O12" s="300">
        <v>102.06</v>
      </c>
      <c r="P12" s="106">
        <v>103.41</v>
      </c>
    </row>
    <row r="13" spans="1:16" ht="33.75" customHeight="1">
      <c r="A13" s="36" t="s">
        <v>75</v>
      </c>
      <c r="B13" s="36" t="s">
        <v>28</v>
      </c>
      <c r="C13" s="6" t="s">
        <v>178</v>
      </c>
      <c r="D13" s="6" t="s">
        <v>7</v>
      </c>
      <c r="E13" s="5">
        <v>170</v>
      </c>
      <c r="F13" s="252">
        <v>170</v>
      </c>
      <c r="G13" s="252">
        <v>139.9</v>
      </c>
      <c r="H13" s="163"/>
      <c r="I13" s="164">
        <v>199</v>
      </c>
      <c r="J13" s="164">
        <v>112.92</v>
      </c>
      <c r="K13" s="6">
        <f t="shared" si="0"/>
        <v>5</v>
      </c>
      <c r="L13" s="7">
        <f t="shared" si="1"/>
        <v>0.20771357956869563</v>
      </c>
      <c r="M13" s="59">
        <f t="shared" si="2"/>
        <v>158.364</v>
      </c>
      <c r="N13" s="57">
        <f t="shared" si="3"/>
        <v>158.364</v>
      </c>
      <c r="O13" s="300">
        <v>75.82</v>
      </c>
      <c r="P13" s="106">
        <v>77.84</v>
      </c>
    </row>
    <row r="14" spans="1:16" s="35" customFormat="1" ht="27" customHeight="1">
      <c r="A14" s="36" t="s">
        <v>76</v>
      </c>
      <c r="B14" s="36" t="s">
        <v>28</v>
      </c>
      <c r="C14" s="6" t="s">
        <v>177</v>
      </c>
      <c r="D14" s="6" t="s">
        <v>7</v>
      </c>
      <c r="E14" s="5">
        <v>120</v>
      </c>
      <c r="F14" s="252"/>
      <c r="G14" s="252">
        <v>119.9</v>
      </c>
      <c r="H14" s="163">
        <v>119</v>
      </c>
      <c r="I14" s="164">
        <v>129.99</v>
      </c>
      <c r="J14" s="164">
        <v>129.94</v>
      </c>
      <c r="K14" s="6">
        <f t="shared" si="0"/>
        <v>5</v>
      </c>
      <c r="L14" s="7">
        <f t="shared" si="1"/>
        <v>0.0458308368809163</v>
      </c>
      <c r="M14" s="59">
        <f t="shared" si="2"/>
        <v>123.76599999999999</v>
      </c>
      <c r="N14" s="57">
        <f t="shared" si="3"/>
        <v>123.76599999999999</v>
      </c>
      <c r="O14" s="300">
        <v>92.5</v>
      </c>
      <c r="P14" s="106">
        <v>93.79</v>
      </c>
    </row>
    <row r="15" spans="1:16" s="35" customFormat="1" ht="35.25" customHeight="1">
      <c r="A15" s="36" t="s">
        <v>77</v>
      </c>
      <c r="B15" s="36" t="s">
        <v>28</v>
      </c>
      <c r="C15" s="6" t="s">
        <v>177</v>
      </c>
      <c r="D15" s="6" t="s">
        <v>7</v>
      </c>
      <c r="E15" s="5"/>
      <c r="F15" s="252">
        <v>160</v>
      </c>
      <c r="G15" s="252">
        <v>139</v>
      </c>
      <c r="H15" s="163"/>
      <c r="I15" s="164">
        <v>129</v>
      </c>
      <c r="J15" s="164">
        <v>124.87</v>
      </c>
      <c r="K15" s="6">
        <f t="shared" si="0"/>
        <v>4</v>
      </c>
      <c r="L15" s="7">
        <f t="shared" si="1"/>
        <v>0.11349209614214882</v>
      </c>
      <c r="M15" s="59">
        <f t="shared" si="2"/>
        <v>138.2175</v>
      </c>
      <c r="N15" s="57">
        <f t="shared" si="3"/>
        <v>138.2175</v>
      </c>
      <c r="O15" s="300">
        <v>125.75</v>
      </c>
      <c r="P15" s="106">
        <v>125.76</v>
      </c>
    </row>
    <row r="16" spans="1:16" ht="12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7"/>
      <c r="P16" s="302"/>
    </row>
    <row r="17" spans="1:16" ht="15">
      <c r="A17" s="458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297"/>
      <c r="P17" s="305"/>
    </row>
    <row r="18" spans="1:16" ht="12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7"/>
      <c r="P18" s="302"/>
    </row>
    <row r="19" spans="1:16" ht="12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7"/>
      <c r="P19" s="302"/>
    </row>
    <row r="20" spans="1:16" ht="12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7"/>
      <c r="P20" s="302"/>
    </row>
    <row r="21" spans="1:16" ht="12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7"/>
      <c r="P21" s="302"/>
    </row>
    <row r="22" spans="1:16" ht="12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7"/>
      <c r="P22" s="302"/>
    </row>
    <row r="23" spans="1:16" ht="12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7"/>
      <c r="P23" s="302"/>
    </row>
    <row r="24" spans="1:16" ht="12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7"/>
      <c r="P24" s="302"/>
    </row>
    <row r="25" spans="1:16" ht="12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7"/>
      <c r="P25" s="302"/>
    </row>
    <row r="26" spans="1:16" ht="12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7"/>
      <c r="P26" s="302"/>
    </row>
    <row r="27" spans="1:16" ht="12">
      <c r="A27" s="30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7"/>
      <c r="P27" s="302"/>
    </row>
    <row r="28" spans="1:16" ht="12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97"/>
      <c r="P28" s="302"/>
    </row>
    <row r="29" spans="1:16" ht="12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97"/>
      <c r="P29" s="302"/>
    </row>
    <row r="30" spans="1:16" ht="12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97"/>
      <c r="P30" s="302"/>
    </row>
    <row r="31" spans="1:16" ht="12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97"/>
      <c r="P31" s="302"/>
    </row>
  </sheetData>
  <sheetProtection/>
  <mergeCells count="22">
    <mergeCell ref="A17:N17"/>
    <mergeCell ref="H7:H8"/>
    <mergeCell ref="C6:C8"/>
    <mergeCell ref="E6:J6"/>
    <mergeCell ref="L6:L8"/>
    <mergeCell ref="N6:N8"/>
    <mergeCell ref="D6:D8"/>
    <mergeCell ref="M6:M8"/>
    <mergeCell ref="A9:N9"/>
    <mergeCell ref="E7:E8"/>
    <mergeCell ref="P6:P8"/>
    <mergeCell ref="K6:K8"/>
    <mergeCell ref="J7:J8"/>
    <mergeCell ref="O6:O8"/>
    <mergeCell ref="G7:G8"/>
    <mergeCell ref="F7:F8"/>
    <mergeCell ref="K1:M1"/>
    <mergeCell ref="K3:M3"/>
    <mergeCell ref="A4:M4"/>
    <mergeCell ref="A6:A8"/>
    <mergeCell ref="B6:B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Бурдо Татьяна Николаевна</cp:lastModifiedBy>
  <cp:lastPrinted>2022-04-14T13:02:08Z</cp:lastPrinted>
  <dcterms:created xsi:type="dcterms:W3CDTF">2014-05-12T08:05:33Z</dcterms:created>
  <dcterms:modified xsi:type="dcterms:W3CDTF">2022-04-14T13:02:13Z</dcterms:modified>
  <cp:category/>
  <cp:version/>
  <cp:contentType/>
  <cp:contentStatus/>
</cp:coreProperties>
</file>